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05" windowWidth="4935" windowHeight="6450" tabRatio="871" activeTab="5"/>
  </bookViews>
  <sheets>
    <sheet name="Obsah" sheetId="5" r:id="rId1"/>
    <sheet name="Pokusy" sheetId="12" r:id="rId2"/>
    <sheet name="Cvičenie 1" sheetId="1" r:id="rId3"/>
    <sheet name="Cvičenie 2" sheetId="13" r:id="rId4"/>
    <sheet name="Riešenie cv" sheetId="14" r:id="rId5"/>
    <sheet name="Úloha 1" sheetId="6" r:id="rId6"/>
    <sheet name="Riešenie 1" sheetId="7" r:id="rId7"/>
    <sheet name="Úloha 2" sheetId="8" r:id="rId8"/>
    <sheet name="Riešenie 2" sheetId="9" r:id="rId9"/>
    <sheet name="Úloha 3" sheetId="3" r:id="rId10"/>
    <sheet name="Riešenie 3" sheetId="2" r:id="rId11"/>
    <sheet name="Úloha 4" sheetId="10" r:id="rId12"/>
    <sheet name="Riešenie 4" sheetId="11" r:id="rId13"/>
  </sheets>
  <definedNames>
    <definedName name="DOLNÝ">'Úloha 2'!$K$11</definedName>
    <definedName name="HORNÝ">'Úloha 2'!$K$8</definedName>
  </definedNames>
  <calcPr calcId="125725"/>
</workbook>
</file>

<file path=xl/calcChain.xml><?xml version="1.0" encoding="utf-8"?>
<calcChain xmlns="http://schemas.openxmlformats.org/spreadsheetml/2006/main">
  <c r="I11" i="7"/>
  <c r="I12"/>
  <c r="I13"/>
  <c r="I14"/>
  <c r="I15"/>
  <c r="I16"/>
  <c r="I17"/>
  <c r="I18"/>
  <c r="I19"/>
  <c r="I20"/>
  <c r="I21"/>
  <c r="I22"/>
  <c r="I23"/>
  <c r="I24"/>
  <c r="I25"/>
  <c r="I11" i="9"/>
  <c r="I12"/>
  <c r="I13"/>
  <c r="I14"/>
  <c r="I15"/>
  <c r="I16"/>
  <c r="I17"/>
  <c r="I18"/>
  <c r="I19"/>
  <c r="I20"/>
  <c r="I21"/>
  <c r="I22"/>
  <c r="I23"/>
  <c r="I24"/>
  <c r="I25"/>
  <c r="E6" i="2"/>
  <c r="D6"/>
  <c r="R6"/>
  <c r="S6"/>
  <c r="E7"/>
  <c r="D7"/>
  <c r="R7"/>
  <c r="S7"/>
  <c r="E8"/>
  <c r="D8"/>
  <c r="R8"/>
  <c r="S8"/>
  <c r="E9"/>
  <c r="D9"/>
  <c r="R9"/>
  <c r="S9"/>
  <c r="E10"/>
  <c r="D10"/>
  <c r="R10"/>
  <c r="S10"/>
  <c r="E11"/>
  <c r="D11"/>
  <c r="R11"/>
  <c r="S11"/>
  <c r="E12"/>
  <c r="D12"/>
  <c r="R12"/>
  <c r="S12"/>
  <c r="E13"/>
  <c r="D13"/>
  <c r="R13"/>
  <c r="S13"/>
  <c r="E14"/>
  <c r="D14"/>
  <c r="R14"/>
  <c r="S14"/>
  <c r="E15"/>
  <c r="D15"/>
  <c r="R15"/>
  <c r="S15"/>
  <c r="E16"/>
  <c r="D16"/>
  <c r="R16"/>
  <c r="S16"/>
  <c r="E17"/>
  <c r="D17"/>
  <c r="R17"/>
  <c r="S17"/>
  <c r="E18"/>
  <c r="D18"/>
  <c r="R18"/>
  <c r="S18"/>
  <c r="E19"/>
  <c r="D19"/>
  <c r="R19"/>
  <c r="S19"/>
  <c r="E20"/>
  <c r="D20"/>
  <c r="R20"/>
  <c r="S20"/>
  <c r="E21"/>
  <c r="D21"/>
  <c r="R21"/>
  <c r="S21"/>
  <c r="E22"/>
  <c r="D22"/>
  <c r="R22"/>
  <c r="S22"/>
  <c r="E23"/>
  <c r="D23"/>
  <c r="R23"/>
  <c r="S23"/>
  <c r="E24"/>
  <c r="D24"/>
  <c r="R24"/>
  <c r="S24"/>
  <c r="E25"/>
  <c r="D25"/>
  <c r="R25"/>
  <c r="S25"/>
  <c r="E26"/>
  <c r="D26"/>
  <c r="R26"/>
  <c r="S26"/>
  <c r="E27"/>
  <c r="D27"/>
  <c r="R27"/>
  <c r="S27"/>
  <c r="E28"/>
  <c r="D28"/>
  <c r="R28"/>
  <c r="S28"/>
  <c r="E29"/>
  <c r="D29"/>
  <c r="R29"/>
  <c r="S29"/>
  <c r="E30"/>
  <c r="D30"/>
  <c r="R30"/>
  <c r="S30"/>
  <c r="E31"/>
  <c r="D31"/>
  <c r="R31"/>
  <c r="S31"/>
  <c r="E32"/>
  <c r="D32"/>
  <c r="R32"/>
  <c r="S32"/>
  <c r="E33"/>
  <c r="D33"/>
  <c r="R33"/>
  <c r="S33"/>
  <c r="E34"/>
  <c r="D34"/>
  <c r="R34"/>
  <c r="S34"/>
  <c r="G20" i="11"/>
  <c r="H20"/>
  <c r="G21"/>
  <c r="H21"/>
  <c r="G22"/>
  <c r="H22"/>
  <c r="G23"/>
  <c r="H23"/>
  <c r="G24"/>
  <c r="H24"/>
  <c r="G25"/>
  <c r="H25"/>
  <c r="G26"/>
  <c r="H26"/>
  <c r="G27"/>
  <c r="H27"/>
  <c r="G28"/>
  <c r="H28"/>
  <c r="G29"/>
  <c r="H29"/>
  <c r="G30"/>
  <c r="H30"/>
  <c r="G31"/>
  <c r="H31"/>
  <c r="G32"/>
  <c r="H32"/>
  <c r="G33"/>
  <c r="H33"/>
  <c r="G34"/>
  <c r="H34"/>
  <c r="E12" i="3"/>
  <c r="D12"/>
  <c r="R12"/>
  <c r="S12"/>
  <c r="E13"/>
  <c r="D13"/>
  <c r="R13"/>
  <c r="S13"/>
  <c r="E14"/>
  <c r="D14"/>
  <c r="R14"/>
  <c r="S14"/>
  <c r="E15"/>
  <c r="D15"/>
  <c r="R15"/>
  <c r="S15"/>
  <c r="E16"/>
  <c r="D16"/>
  <c r="R16"/>
  <c r="S16"/>
  <c r="E17"/>
  <c r="D17"/>
  <c r="R17"/>
  <c r="S17"/>
  <c r="E18"/>
  <c r="D18"/>
  <c r="R18"/>
  <c r="S18"/>
  <c r="E19"/>
  <c r="D19"/>
  <c r="R19"/>
  <c r="S19"/>
  <c r="E20"/>
  <c r="D20"/>
  <c r="R20"/>
  <c r="S20"/>
  <c r="E21"/>
  <c r="D21"/>
  <c r="R21"/>
  <c r="S21"/>
  <c r="E22"/>
  <c r="D22"/>
  <c r="R22"/>
  <c r="S22"/>
  <c r="E23"/>
  <c r="D23"/>
  <c r="R23"/>
  <c r="S23"/>
  <c r="E24"/>
  <c r="D24"/>
  <c r="R24"/>
  <c r="S24"/>
  <c r="E25"/>
  <c r="D25"/>
  <c r="R25"/>
  <c r="S25"/>
  <c r="E26"/>
  <c r="D26"/>
  <c r="R26"/>
  <c r="S26"/>
  <c r="E27"/>
  <c r="D27"/>
  <c r="R27"/>
  <c r="S27"/>
  <c r="E28"/>
  <c r="D28"/>
  <c r="R28"/>
  <c r="S28"/>
  <c r="E29"/>
  <c r="D29"/>
  <c r="R29"/>
  <c r="S29"/>
  <c r="E30"/>
  <c r="D30"/>
  <c r="R30"/>
  <c r="S30"/>
  <c r="E31"/>
  <c r="D31"/>
  <c r="R31"/>
  <c r="S31"/>
  <c r="E32"/>
  <c r="D32"/>
  <c r="R32"/>
  <c r="S32"/>
  <c r="E33"/>
  <c r="D33"/>
  <c r="R33"/>
  <c r="S33"/>
  <c r="E34"/>
  <c r="D34"/>
  <c r="R34"/>
  <c r="S34"/>
  <c r="E35"/>
  <c r="D35"/>
  <c r="R35"/>
  <c r="S35"/>
  <c r="E36"/>
  <c r="D36"/>
  <c r="R36"/>
  <c r="S36"/>
  <c r="E37"/>
  <c r="D37"/>
  <c r="R37"/>
  <c r="S37"/>
  <c r="E38"/>
  <c r="D38"/>
  <c r="R38"/>
  <c r="S38"/>
  <c r="E39"/>
  <c r="D39"/>
  <c r="R39"/>
  <c r="S39"/>
  <c r="E40"/>
  <c r="D40"/>
  <c r="R40"/>
  <c r="S40"/>
</calcChain>
</file>

<file path=xl/comments1.xml><?xml version="1.0" encoding="utf-8"?>
<comments xmlns="http://schemas.openxmlformats.org/spreadsheetml/2006/main">
  <authors>
    <author>x</author>
  </authors>
  <commentList>
    <comment ref="A10" authorId="0">
      <text>
        <r>
          <rPr>
            <b/>
            <sz val="10"/>
            <color indexed="81"/>
            <rFont val="Tahoma"/>
            <family val="2"/>
            <charset val="238"/>
          </rPr>
          <t>Zamieňajte v oblasti A10:A20 číselne hodnoty a pozorujte výsledok</t>
        </r>
      </text>
    </comment>
  </commentList>
</comments>
</file>

<file path=xl/sharedStrings.xml><?xml version="1.0" encoding="utf-8"?>
<sst xmlns="http://schemas.openxmlformats.org/spreadsheetml/2006/main" count="316" uniqueCount="145">
  <si>
    <t>Čísla v riadku 4 sformátujte tak, aby hodnoty do 100 boli zelené, hodnota 100 a vyššie ostali čierne.</t>
  </si>
  <si>
    <t xml:space="preserve">Čísla v riadku 10 a bunky pod nimi sformátujte tak, aby záporné hodnoty boli červené, nula a čísla </t>
  </si>
  <si>
    <t>že majú potrebný formát.</t>
  </si>
  <si>
    <t xml:space="preserve">Čísla v riadku 17 a bunky pod nimi sformátujte tak, aby záporné hodnoty mali červené pozadie a zele- </t>
  </si>
  <si>
    <t>né písmo, nula a čísla do 100 zelené pozadie a biele písmo a ostatné čierne písmo na bielom pozadí.</t>
  </si>
  <si>
    <t>Naplňte potom bunky B18 až J18 hodnotami a presvedčte sa o tom, že majú potrebný formát.</t>
  </si>
  <si>
    <t>Čísla v riadku 22 sformátujte tak, aby hodnoty do 100 boli zelené, hodnota 100 a vyššie modré.</t>
  </si>
  <si>
    <t>Polročná  klasifikácia  triedy</t>
  </si>
  <si>
    <t>Pc</t>
  </si>
  <si>
    <t>Meno a priezvisko</t>
  </si>
  <si>
    <t>Cel.p</t>
  </si>
  <si>
    <t>Priem</t>
  </si>
  <si>
    <t>Sp</t>
  </si>
  <si>
    <t>Sj</t>
  </si>
  <si>
    <t>Aj</t>
  </si>
  <si>
    <t>Nj</t>
  </si>
  <si>
    <t>Dej</t>
  </si>
  <si>
    <t>Geo</t>
  </si>
  <si>
    <t>Mat</t>
  </si>
  <si>
    <t>Fyz</t>
  </si>
  <si>
    <t xml:space="preserve">  Ch</t>
  </si>
  <si>
    <t>B</t>
  </si>
  <si>
    <t>IVT</t>
  </si>
  <si>
    <t>Tv</t>
  </si>
  <si>
    <t>Pz</t>
  </si>
  <si>
    <t>Sucet</t>
  </si>
  <si>
    <t>MENO</t>
  </si>
  <si>
    <t>Január</t>
  </si>
  <si>
    <t>Február</t>
  </si>
  <si>
    <t>Marec</t>
  </si>
  <si>
    <t>Apríl</t>
  </si>
  <si>
    <t>Máj</t>
  </si>
  <si>
    <t>Jún</t>
  </si>
  <si>
    <t>Mesiac</t>
  </si>
  <si>
    <t>Priemerná mzda</t>
  </si>
  <si>
    <t>mzdy vo firme, sa podfarbili na červeno.</t>
  </si>
  <si>
    <t>Rovnako sa podfarbia aj mená zamestnancov v tom istom riadku.</t>
  </si>
  <si>
    <t>HORNÝ</t>
  </si>
  <si>
    <t>DOLNÝ</t>
  </si>
  <si>
    <t xml:space="preserve"> Naopak, bunky priemernej mzdy tých zamestnancov, priemerná mzda ktorých je menej ako násobok priemernej mzdy</t>
  </si>
  <si>
    <t>Rovnakou farbou sa vyznačí pozadie buniek obsahujúcich meno zamestnanca v tom istom riadku.</t>
  </si>
  <si>
    <t>Využite možnosť ľahkej zmeny pomenovanej bunky.</t>
  </si>
  <si>
    <t>Číslo vodomera</t>
  </si>
  <si>
    <t>Počiatočný stav</t>
  </si>
  <si>
    <t>Koncový stav</t>
  </si>
  <si>
    <t>Typ vodomera</t>
  </si>
  <si>
    <t>Spotreba</t>
  </si>
  <si>
    <t>Účtovaná hodnota</t>
  </si>
  <si>
    <t>vzorce, ktoré vypočítajú spotrebu vody a cenu, ktorú nájomník zaplatí.</t>
  </si>
  <si>
    <t>rátajte aj s možnosťou pretočenia vodomera.</t>
  </si>
  <si>
    <t>meno nájomníka a číslo vodomera tak, aby u týchto vodomerov sa pozadie buniek s menom nájomníka a číslom</t>
  </si>
  <si>
    <t>jeho vodomera podfarbilo.</t>
  </si>
  <si>
    <t xml:space="preserve">     V tabuľke umiestnenej nižšie sú údaje o odčítaní vodomera niekoľkých nájomníkov bytov. Je potrebné doplniť</t>
  </si>
  <si>
    <r>
      <t>Cena za 1 m</t>
    </r>
    <r>
      <rPr>
        <vertAlign val="superscript"/>
        <sz val="10"/>
        <rFont val="Arial CE"/>
        <family val="2"/>
        <charset val="238"/>
      </rPr>
      <t>3</t>
    </r>
  </si>
  <si>
    <t>Úloha:</t>
  </si>
  <si>
    <t>bunky je väčší, ako aritmetický priemer v oblasti A10:A20. Potom rôzne napĺňajte oblasť A10:A20</t>
  </si>
  <si>
    <t>a pozorujte, že pozadie buniek sa mení v závislosti od toho, aké čísla sú tam momentálne dané.</t>
  </si>
  <si>
    <t>do 100 modré a ostatné čierne. Naplňte potom bunky B11 až J11 hodnotami a presvedčte sa o tom,</t>
  </si>
  <si>
    <t>Bubílková Anna</t>
  </si>
  <si>
    <t>Cimer Zdeno</t>
  </si>
  <si>
    <t>Dohnány Marcel</t>
  </si>
  <si>
    <t>Gajdoš Andrej</t>
  </si>
  <si>
    <t>Galan Miroslav</t>
  </si>
  <si>
    <t>Gerbovský Dušan</t>
  </si>
  <si>
    <t>Hakulinský Ivan</t>
  </si>
  <si>
    <t>Haranský Martin</t>
  </si>
  <si>
    <t>Hrabalová Danica</t>
  </si>
  <si>
    <t>Hrebenda Martin</t>
  </si>
  <si>
    <t>Humeňanský Mikuláš</t>
  </si>
  <si>
    <t>Komár Juraj</t>
  </si>
  <si>
    <t>Lenský Jozef</t>
  </si>
  <si>
    <t>Lupták Mojmír</t>
  </si>
  <si>
    <t>10. Riešenie 3 - riešenie úlohy 3</t>
  </si>
  <si>
    <t>11. Úloha 4 - úloha o platbe vodárom</t>
  </si>
  <si>
    <t>12. Riešenie 4 - riešenie úlohy 4</t>
  </si>
  <si>
    <t>9.   Úloha 3 - podmienené formátovanie podľa vzorca</t>
  </si>
  <si>
    <t>8.   Riešenie 2 - riešenie úlohy 2</t>
  </si>
  <si>
    <t>7.   Úloha 2 - podmienené formátovanie podľa vzorca</t>
  </si>
  <si>
    <t>6.   Riešenie 1 - riešenie úlohy 1</t>
  </si>
  <si>
    <t>5.   Úloha 1 - podmienené formátovanie podľa vzorca</t>
  </si>
  <si>
    <t xml:space="preserve">          Ostatní žiaci budú mať pozadie buniek biele (bez vzorky).</t>
  </si>
  <si>
    <r>
      <t>Cena za 1 m</t>
    </r>
    <r>
      <rPr>
        <b/>
        <vertAlign val="superscript"/>
        <sz val="11"/>
        <rFont val="Times New Roman"/>
        <family val="1"/>
      </rPr>
      <t>3</t>
    </r>
  </si>
  <si>
    <t>Mamrillová Ema</t>
  </si>
  <si>
    <t>Mochovič Pavel</t>
  </si>
  <si>
    <t>Pandák Rastislav</t>
  </si>
  <si>
    <t>Polanská Lucia</t>
  </si>
  <si>
    <t>Romanová Brigitta</t>
  </si>
  <si>
    <t>Skalný Peter</t>
  </si>
  <si>
    <t>Sučanská Štefánia</t>
  </si>
  <si>
    <t>Šimkovský Ján</t>
  </si>
  <si>
    <t>Šponták Martin</t>
  </si>
  <si>
    <t>Toman Marián</t>
  </si>
  <si>
    <t>Vajdička Jozef</t>
  </si>
  <si>
    <t>Zuskáčová Lenka</t>
  </si>
  <si>
    <t>Zubrianská Štefánia</t>
  </si>
  <si>
    <t>Žitňanská Karmen</t>
  </si>
  <si>
    <t>Tento zošit obsahuje hárky:</t>
  </si>
  <si>
    <t>1.   Pokusy - hárok na vlastné precvičovanie a pokusy</t>
  </si>
  <si>
    <t xml:space="preserve">V tabuľke vidíme prehľad o mzdách zamestnancov za  1. polrok. Vložte do stĺpca I vzorce na výpočet </t>
  </si>
  <si>
    <r>
      <t xml:space="preserve">     Vodomery sú dvoch typov: trojmiestny, ktorý ukazuje najväčšiu hodnotu 999 m</t>
    </r>
    <r>
      <rPr>
        <b/>
        <vertAlign val="superscript"/>
        <sz val="11"/>
        <color indexed="20"/>
        <rFont val="Times New Roman"/>
        <family val="1"/>
      </rPr>
      <t>3</t>
    </r>
    <r>
      <rPr>
        <b/>
        <sz val="11"/>
        <color indexed="20"/>
        <rFont val="Times New Roman"/>
        <family val="1"/>
      </rPr>
      <t xml:space="preserve"> a štvormiestny, s najväčšou</t>
    </r>
  </si>
  <si>
    <r>
      <t>a spotrebovalo sa 200 m</t>
    </r>
    <r>
      <rPr>
        <b/>
        <vertAlign val="superscript"/>
        <sz val="11"/>
        <color indexed="20"/>
        <rFont val="Times New Roman"/>
        <family val="1"/>
      </rPr>
      <t>3</t>
    </r>
    <r>
      <rPr>
        <b/>
        <sz val="11"/>
        <color indexed="20"/>
        <rFont val="Times New Roman"/>
        <family val="1"/>
      </rPr>
      <t>, neukazuje hodnotu 1150 m</t>
    </r>
    <r>
      <rPr>
        <b/>
        <vertAlign val="superscript"/>
        <sz val="11"/>
        <color indexed="20"/>
        <rFont val="Times New Roman"/>
        <family val="1"/>
      </rPr>
      <t>3</t>
    </r>
    <r>
      <rPr>
        <b/>
        <sz val="11"/>
        <color indexed="20"/>
        <rFont val="Times New Roman"/>
        <family val="1"/>
      </rPr>
      <t>, ale iba 150 m</t>
    </r>
    <r>
      <rPr>
        <b/>
        <vertAlign val="superscript"/>
        <sz val="11"/>
        <color indexed="20"/>
        <rFont val="Times New Roman"/>
        <family val="1"/>
      </rPr>
      <t>3</t>
    </r>
    <r>
      <rPr>
        <b/>
        <sz val="11"/>
        <color indexed="20"/>
        <rFont val="Times New Roman"/>
        <family val="1"/>
      </rPr>
      <t>. Podobne, ak by štvormiestny vodomer</t>
    </r>
  </si>
  <si>
    <r>
      <t>mal počiatočnú hodnotu 9950 m</t>
    </r>
    <r>
      <rPr>
        <b/>
        <vertAlign val="superscript"/>
        <sz val="11"/>
        <color indexed="20"/>
        <rFont val="Times New Roman"/>
        <family val="1"/>
      </rPr>
      <t>3</t>
    </r>
    <r>
      <rPr>
        <b/>
        <sz val="11"/>
        <color indexed="20"/>
        <rFont val="Times New Roman"/>
        <family val="1"/>
      </rPr>
      <t xml:space="preserve"> a spotrebovalo by sa 200 m</t>
    </r>
    <r>
      <rPr>
        <b/>
        <vertAlign val="superscript"/>
        <sz val="11"/>
        <color indexed="20"/>
        <rFont val="Times New Roman"/>
        <family val="1"/>
      </rPr>
      <t>3</t>
    </r>
    <r>
      <rPr>
        <b/>
        <sz val="11"/>
        <color indexed="20"/>
        <rFont val="Times New Roman"/>
        <family val="1"/>
      </rPr>
      <t>, bude ukazovať iba 150 m</t>
    </r>
    <r>
      <rPr>
        <b/>
        <vertAlign val="superscript"/>
        <sz val="11"/>
        <color indexed="20"/>
        <rFont val="Times New Roman"/>
        <family val="1"/>
      </rPr>
      <t>3</t>
    </r>
    <r>
      <rPr>
        <b/>
        <sz val="11"/>
        <color indexed="20"/>
        <rFont val="Times New Roman"/>
        <family val="1"/>
      </rPr>
      <t>. Pri výpočte spotreby</t>
    </r>
  </si>
  <si>
    <r>
      <t xml:space="preserve">     Účtovaná hodnota sa vypočíta tak, že sa cena za 1 m</t>
    </r>
    <r>
      <rPr>
        <b/>
        <vertAlign val="superscript"/>
        <sz val="11"/>
        <color indexed="20"/>
        <rFont val="Times New Roman"/>
        <family val="1"/>
      </rPr>
      <t>3</t>
    </r>
    <r>
      <rPr>
        <b/>
        <sz val="11"/>
        <color indexed="20"/>
        <rFont val="Times New Roman"/>
        <family val="1"/>
      </rPr>
      <t xml:space="preserve"> vynásobí spotrebou a taká istá hodnota sa zaráta aj za</t>
    </r>
  </si>
  <si>
    <t>a štvormiestny hodnotu 10 000.</t>
  </si>
  <si>
    <r>
      <t>merateľnou hodnotou 9999 m</t>
    </r>
    <r>
      <rPr>
        <b/>
        <vertAlign val="superscript"/>
        <sz val="11"/>
        <color indexed="20"/>
        <rFont val="Times New Roman"/>
        <family val="1"/>
      </rPr>
      <t>3</t>
    </r>
    <r>
      <rPr>
        <b/>
        <sz val="11"/>
        <color indexed="20"/>
        <rFont val="Times New Roman"/>
        <family val="1"/>
      </rPr>
      <t xml:space="preserve">. Typ vodomera je uvedený v tabuľke: trojmiestny má uvedenú hodnotu 1000 </t>
    </r>
  </si>
  <si>
    <t>Blažek Ján</t>
  </si>
  <si>
    <t>Možné riešenie úlohy 1:</t>
  </si>
  <si>
    <t>Možné riešenie úlohy 2:</t>
  </si>
  <si>
    <t>Prírodovedecká fakulta UPJŠ Košice</t>
  </si>
  <si>
    <r>
      <t>Pavel Marinič:</t>
    </r>
    <r>
      <rPr>
        <u/>
        <sz val="10"/>
        <rFont val="Arial CE"/>
        <family val="2"/>
        <charset val="238"/>
      </rPr>
      <t xml:space="preserve"> </t>
    </r>
    <r>
      <rPr>
        <u/>
        <sz val="12"/>
        <color indexed="46"/>
        <rFont val="Arial CE"/>
        <family val="2"/>
        <charset val="238"/>
      </rPr>
      <t>Excel v príkladoch pre stredné školy</t>
    </r>
  </si>
  <si>
    <t>záverečná práca 2. kvalifikačnej skúšky</t>
  </si>
  <si>
    <r>
      <t>Kapitola 5:</t>
    </r>
    <r>
      <rPr>
        <sz val="10"/>
        <rFont val="Arial CE"/>
        <charset val="238"/>
      </rPr>
      <t xml:space="preserve">      </t>
    </r>
    <r>
      <rPr>
        <b/>
        <u/>
        <sz val="16"/>
        <color indexed="23"/>
        <rFont val="Arial CE"/>
        <family val="2"/>
        <charset val="238"/>
      </rPr>
      <t>Podmienené formátovanie</t>
    </r>
  </si>
  <si>
    <t>2.   Cvičenie 1 - jednoduché podmienené formátovanie oblastí</t>
  </si>
  <si>
    <t>3.   Cvičenie 2 - podmienené formátovanie oblasti s použitím vzorca</t>
  </si>
  <si>
    <t>mzda ktorých prevýšila  násobok priemernej mzdy hodnotou HORNÝ (uloženou v bunke K8)  podfarbili na zeleno.</t>
  </si>
  <si>
    <t>Naformátujte (prázdne) bunky A10 až A20 tak, aby bolo pozadie buniek zelené v prípade, že obsah</t>
  </si>
  <si>
    <t>priemernej mzdy a sformátujte oblasť I11:I25 tak, aby sa bunky priemernej mzdy tých zamestnancov vo firme,</t>
  </si>
  <si>
    <t xml:space="preserve">           - žiaci s celkovým prospechom PV budú mať pozadie bunky (vzorka) svetloružové</t>
  </si>
  <si>
    <t xml:space="preserve">           - žiaci s celkovým prospechom PVD budú mať pozadie bunky (vzorka) jasnomodré</t>
  </si>
  <si>
    <t xml:space="preserve">           - žiaci, ktorí neprospeli budú mať pozadie bunky (vzorka) fialové</t>
  </si>
  <si>
    <t>4.   Riešenie cv. - riešenie cvičenia 2</t>
  </si>
  <si>
    <t>mzda ktorých prevýšila 1,5-násobok priemernej mzdy vo firme, podfarbili na zeleno. Naopak, bunky</t>
  </si>
  <si>
    <t>priemernej mzdy tých zamestnancov, priemerná mzda ktorých je menej ako 0,8-násobok priemernej</t>
  </si>
  <si>
    <t>zamestnancov firmy danou hodnotou DOLNÝ, uloženej v bunke K11, sa podfarbili na červeno.</t>
  </si>
  <si>
    <t>Priemer</t>
  </si>
  <si>
    <r>
      <t xml:space="preserve">     Občas dôjde k tzv. pretočeniu vodomera. Napríklad, ak trojmiestny vodomer má počiatočný stav 950 m</t>
    </r>
    <r>
      <rPr>
        <b/>
        <vertAlign val="superscript"/>
        <sz val="11"/>
        <color indexed="20"/>
        <rFont val="Times New Roman"/>
        <family val="1"/>
      </rPr>
      <t>3</t>
    </r>
  </si>
  <si>
    <t>aj za tzv. stočné.</t>
  </si>
  <si>
    <t xml:space="preserve">     Pracovníci vodární chcú vymeniť vodomery, u ktorých došlo k pretočeniu. Sformátujte preto oblasť obsahujúcu</t>
  </si>
  <si>
    <t>Riešenie úlohy 4 o vyučtovaní spotreby vody:</t>
  </si>
  <si>
    <r>
      <t>Úloha:</t>
    </r>
    <r>
      <rPr>
        <b/>
        <sz val="12"/>
        <color indexed="20"/>
        <rFont val="Times New Roman"/>
        <family val="1"/>
      </rPr>
      <t xml:space="preserve"> V klasifikačnom hárku v nasledujúcej tabuľke sformátujte oblasť D12:D40 takto:</t>
    </r>
  </si>
  <si>
    <t>13 plat</t>
  </si>
  <si>
    <t>EUR</t>
  </si>
  <si>
    <t>Január (Sk)</t>
  </si>
  <si>
    <t>Február (Sk)</t>
  </si>
  <si>
    <t>Marec (Sk)</t>
  </si>
  <si>
    <t>Apríl (Sk)</t>
  </si>
  <si>
    <t>Máj (Sk)</t>
  </si>
  <si>
    <t>Jún (Sk)</t>
  </si>
  <si>
    <t>Priemerná mzda (Sk)</t>
  </si>
  <si>
    <t>Priemerná mzda (EUR)</t>
  </si>
  <si>
    <t>priemernej mzdy a sformátujte oblasť 018:O32 tak, aby sa bunky priemernej mzdy tých zamestnancov,</t>
  </si>
  <si>
    <r>
      <rPr>
        <b/>
        <u/>
        <sz val="12"/>
        <color indexed="17"/>
        <rFont val="Times New Roman"/>
        <family val="1"/>
        <charset val="238"/>
      </rPr>
      <t>Úloha č. 1.</t>
    </r>
    <r>
      <rPr>
        <b/>
        <sz val="12"/>
        <color indexed="17"/>
        <rFont val="Times New Roman"/>
        <family val="1"/>
      </rPr>
      <t xml:space="preserve"> V tabuľke vidíme prehľad o mzdách zamestnancov za  1. polrok. Vložte do stĺpca O a P vzorce na výpočet </t>
    </r>
  </si>
  <si>
    <t>Úlohu riešte len pre mzdy v EUR.</t>
  </si>
  <si>
    <t xml:space="preserve">Úlohu riešte aj pre mzdy v Sk, aj pre mzdy v EUR. </t>
  </si>
  <si>
    <r>
      <rPr>
        <b/>
        <u/>
        <sz val="12"/>
        <color indexed="30"/>
        <rFont val="Times New Roman"/>
        <family val="1"/>
        <charset val="238"/>
      </rPr>
      <t>Úloha č.2.</t>
    </r>
    <r>
      <rPr>
        <b/>
        <u/>
        <sz val="12"/>
        <color indexed="10"/>
        <rFont val="Times New Roman"/>
        <family val="1"/>
        <charset val="238"/>
      </rPr>
      <t xml:space="preserve"> </t>
    </r>
    <r>
      <rPr>
        <b/>
        <sz val="12"/>
        <color indexed="30"/>
        <rFont val="Times New Roman"/>
        <family val="1"/>
        <charset val="238"/>
      </rPr>
      <t xml:space="preserve"> Ak zamestananec mal priemernú mzdu vyššiu ako 10 000 Sk alebo 332 EUR, dostane ako 13 plat 332 EUR. Ak nie, dostane 266 EUR .</t>
    </r>
  </si>
</sst>
</file>

<file path=xl/styles.xml><?xml version="1.0" encoding="utf-8"?>
<styleSheet xmlns="http://schemas.openxmlformats.org/spreadsheetml/2006/main">
  <numFmts count="6">
    <numFmt numFmtId="172" formatCode="0.00_)"/>
    <numFmt numFmtId="173" formatCode="0_)"/>
    <numFmt numFmtId="174" formatCode="000000"/>
    <numFmt numFmtId="175" formatCode="#,##0.00\ &quot;Sk&quot;"/>
    <numFmt numFmtId="176" formatCode="0000"/>
    <numFmt numFmtId="178" formatCode="000"/>
  </numFmts>
  <fonts count="45">
    <font>
      <sz val="10"/>
      <name val="Arial CE"/>
      <charset val="238"/>
    </font>
    <font>
      <sz val="10"/>
      <color indexed="12"/>
      <name val="Arial CE"/>
      <family val="2"/>
      <charset val="238"/>
    </font>
    <font>
      <sz val="12"/>
      <color indexed="8"/>
      <name val="Courier"/>
    </font>
    <font>
      <sz val="12"/>
      <color indexed="12"/>
      <name val="Courier"/>
      <family val="3"/>
      <charset val="238"/>
    </font>
    <font>
      <vertAlign val="superscript"/>
      <sz val="10"/>
      <name val="Arial CE"/>
      <family val="2"/>
      <charset val="238"/>
    </font>
    <font>
      <sz val="10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0"/>
      <color indexed="81"/>
      <name val="Tahoma"/>
      <family val="2"/>
      <charset val="238"/>
    </font>
    <font>
      <b/>
      <sz val="10"/>
      <color indexed="20"/>
      <name val="Arial CE"/>
      <family val="2"/>
      <charset val="238"/>
    </font>
    <font>
      <b/>
      <u/>
      <sz val="12"/>
      <color indexed="17"/>
      <name val="Times New Roman"/>
      <family val="1"/>
    </font>
    <font>
      <b/>
      <sz val="12"/>
      <color indexed="17"/>
      <name val="Times New Roman"/>
      <family val="1"/>
    </font>
    <font>
      <sz val="10"/>
      <name val="Times New Roman"/>
      <family val="1"/>
    </font>
    <font>
      <b/>
      <u/>
      <sz val="18"/>
      <color indexed="17"/>
      <name val="Times New Roman"/>
      <family val="1"/>
    </font>
    <font>
      <b/>
      <u/>
      <sz val="24"/>
      <color indexed="17"/>
      <name val="Times New Roman"/>
      <family val="1"/>
    </font>
    <font>
      <b/>
      <sz val="10"/>
      <color indexed="20"/>
      <name val="Times New Roman"/>
      <family val="1"/>
    </font>
    <font>
      <b/>
      <sz val="12"/>
      <color indexed="20"/>
      <name val="Times New Roman"/>
      <family val="1"/>
    </font>
    <font>
      <sz val="10"/>
      <color indexed="17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sz val="11"/>
      <color indexed="16"/>
      <name val="Times New Roman"/>
      <family val="1"/>
    </font>
    <font>
      <b/>
      <sz val="11"/>
      <color indexed="20"/>
      <name val="Times New Roman"/>
      <family val="1"/>
    </font>
    <font>
      <b/>
      <vertAlign val="superscript"/>
      <sz val="11"/>
      <color indexed="20"/>
      <name val="Times New Roman"/>
      <family val="1"/>
    </font>
    <font>
      <sz val="11"/>
      <color indexed="17"/>
      <name val="Arial CE"/>
      <family val="2"/>
      <charset val="238"/>
    </font>
    <font>
      <u/>
      <sz val="9"/>
      <color indexed="17"/>
      <name val="Arial CE"/>
      <family val="2"/>
      <charset val="238"/>
    </font>
    <font>
      <u/>
      <sz val="10"/>
      <name val="Arial CE"/>
      <family val="2"/>
      <charset val="238"/>
    </font>
    <font>
      <u/>
      <sz val="12"/>
      <color indexed="46"/>
      <name val="Arial CE"/>
      <family val="2"/>
      <charset val="238"/>
    </font>
    <font>
      <sz val="8"/>
      <name val="Arial CE"/>
      <family val="2"/>
      <charset val="238"/>
    </font>
    <font>
      <b/>
      <sz val="10"/>
      <color indexed="17"/>
      <name val="Arial CE"/>
      <family val="2"/>
      <charset val="238"/>
    </font>
    <font>
      <b/>
      <u/>
      <sz val="16"/>
      <color indexed="23"/>
      <name val="Arial CE"/>
      <family val="2"/>
      <charset val="238"/>
    </font>
    <font>
      <u/>
      <sz val="12"/>
      <color indexed="17"/>
      <name val="Arial CE"/>
      <family val="2"/>
      <charset val="238"/>
    </font>
    <font>
      <sz val="11"/>
      <color indexed="23"/>
      <name val="Arial CE"/>
      <family val="2"/>
      <charset val="238"/>
    </font>
    <font>
      <b/>
      <sz val="10"/>
      <color indexed="56"/>
      <name val="Times New Roman"/>
      <family val="1"/>
    </font>
    <font>
      <sz val="10"/>
      <color indexed="56"/>
      <name val="Times New Roman"/>
      <family val="1"/>
    </font>
    <font>
      <sz val="10"/>
      <color indexed="20"/>
      <name val="Times New Roman"/>
      <family val="1"/>
    </font>
    <font>
      <b/>
      <u/>
      <sz val="16"/>
      <color indexed="20"/>
      <name val="Times New Roman"/>
      <family val="1"/>
    </font>
    <font>
      <u/>
      <sz val="24"/>
      <color indexed="17"/>
      <name val="Times New Roman"/>
      <family val="1"/>
    </font>
    <font>
      <b/>
      <sz val="12"/>
      <color indexed="17"/>
      <name val="Times New Roman"/>
      <family val="1"/>
      <charset val="238"/>
    </font>
    <font>
      <b/>
      <sz val="12"/>
      <color indexed="30"/>
      <name val="Times New Roman"/>
      <family val="1"/>
      <charset val="238"/>
    </font>
    <font>
      <b/>
      <u/>
      <sz val="12"/>
      <color indexed="17"/>
      <name val="Times New Roman"/>
      <family val="1"/>
      <charset val="238"/>
    </font>
    <font>
      <b/>
      <u/>
      <sz val="12"/>
      <color indexed="30"/>
      <name val="Times New Roman"/>
      <family val="1"/>
      <charset val="238"/>
    </font>
    <font>
      <b/>
      <u/>
      <sz val="12"/>
      <color indexed="1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</font>
    <font>
      <b/>
      <sz val="10"/>
      <color theme="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17"/>
      </left>
      <right style="thin">
        <color indexed="64"/>
      </right>
      <top style="thick">
        <color indexed="17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7"/>
      </top>
      <bottom style="thin">
        <color indexed="64"/>
      </bottom>
      <diagonal/>
    </border>
    <border>
      <left style="thin">
        <color indexed="64"/>
      </left>
      <right style="thick">
        <color indexed="17"/>
      </right>
      <top style="thick">
        <color indexed="17"/>
      </top>
      <bottom style="thin">
        <color indexed="64"/>
      </bottom>
      <diagonal/>
    </border>
    <border>
      <left style="thick">
        <color indexed="17"/>
      </left>
      <right style="thin">
        <color indexed="64"/>
      </right>
      <top style="thin">
        <color indexed="64"/>
      </top>
      <bottom style="thick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7"/>
      </bottom>
      <diagonal/>
    </border>
    <border>
      <left style="thin">
        <color indexed="64"/>
      </left>
      <right style="thick">
        <color indexed="17"/>
      </right>
      <top style="thin">
        <color indexed="64"/>
      </top>
      <bottom style="thick">
        <color indexed="17"/>
      </bottom>
      <diagonal/>
    </border>
    <border>
      <left style="thick">
        <color indexed="17"/>
      </left>
      <right style="thin">
        <color indexed="64"/>
      </right>
      <top style="thick">
        <color indexed="17"/>
      </top>
      <bottom style="thick">
        <color indexed="17"/>
      </bottom>
      <diagonal/>
    </border>
    <border>
      <left style="thin">
        <color indexed="64"/>
      </left>
      <right style="thin">
        <color indexed="64"/>
      </right>
      <top style="thick">
        <color indexed="17"/>
      </top>
      <bottom style="thick">
        <color indexed="17"/>
      </bottom>
      <diagonal/>
    </border>
    <border>
      <left style="thin">
        <color indexed="64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ck">
        <color indexed="17"/>
      </bottom>
      <diagonal/>
    </border>
    <border>
      <left/>
      <right/>
      <top style="thin">
        <color indexed="64"/>
      </top>
      <bottom/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/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/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ck">
        <color indexed="17"/>
      </right>
      <top style="thin">
        <color indexed="17"/>
      </top>
      <bottom style="thin">
        <color indexed="17"/>
      </bottom>
      <diagonal/>
    </border>
    <border>
      <left style="thick">
        <color indexed="17"/>
      </left>
      <right style="thin">
        <color indexed="17"/>
      </right>
      <top style="thin">
        <color indexed="17"/>
      </top>
      <bottom style="thick">
        <color indexed="17"/>
      </bottom>
      <diagonal/>
    </border>
    <border>
      <left style="thin">
        <color indexed="17"/>
      </left>
      <right style="thick">
        <color indexed="17"/>
      </right>
      <top style="thin">
        <color indexed="17"/>
      </top>
      <bottom style="thick">
        <color indexed="17"/>
      </bottom>
      <diagonal/>
    </border>
    <border>
      <left style="thick">
        <color indexed="17"/>
      </left>
      <right style="thin">
        <color indexed="64"/>
      </right>
      <top style="thick">
        <color indexed="17"/>
      </top>
      <bottom style="thin">
        <color indexed="17"/>
      </bottom>
      <diagonal/>
    </border>
    <border>
      <left style="thick">
        <color indexed="17"/>
      </left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ck">
        <color indexed="17"/>
      </left>
      <right style="thin">
        <color indexed="64"/>
      </right>
      <top style="thin">
        <color indexed="17"/>
      </top>
      <bottom style="thick">
        <color indexed="17"/>
      </bottom>
      <diagonal/>
    </border>
    <border>
      <left style="thin">
        <color indexed="17"/>
      </left>
      <right style="thick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64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64"/>
      </right>
      <top/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medium">
        <color indexed="17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64"/>
      </right>
      <top style="medium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medium">
        <color indexed="17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17"/>
      </bottom>
      <diagonal/>
    </border>
    <border>
      <left style="thin">
        <color indexed="64"/>
      </left>
      <right/>
      <top style="medium">
        <color indexed="17"/>
      </top>
      <bottom/>
      <diagonal/>
    </border>
    <border>
      <left style="thin">
        <color indexed="64"/>
      </left>
      <right/>
      <top/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thick">
        <color indexed="17"/>
      </left>
      <right style="thin">
        <color indexed="17"/>
      </right>
      <top style="thick">
        <color indexed="17"/>
      </top>
      <bottom style="thin">
        <color indexed="17"/>
      </bottom>
      <diagonal/>
    </border>
    <border>
      <left style="thick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ck">
        <color indexed="17"/>
      </top>
      <bottom style="thin">
        <color indexed="17"/>
      </bottom>
      <diagonal/>
    </border>
    <border>
      <left style="thin">
        <color indexed="17"/>
      </left>
      <right style="thick">
        <color indexed="17"/>
      </right>
      <top style="thick">
        <color indexed="17"/>
      </top>
      <bottom style="thin">
        <color indexed="17"/>
      </bottom>
      <diagonal/>
    </border>
    <border>
      <left style="thick">
        <color indexed="17"/>
      </left>
      <right style="thin">
        <color indexed="17"/>
      </right>
      <top style="thick">
        <color indexed="17"/>
      </top>
      <bottom style="thick">
        <color indexed="17"/>
      </bottom>
      <diagonal/>
    </border>
    <border>
      <left style="thin">
        <color indexed="17"/>
      </left>
      <right style="thin">
        <color indexed="17"/>
      </right>
      <top style="thick">
        <color indexed="17"/>
      </top>
      <bottom style="thick">
        <color indexed="17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/>
    <xf numFmtId="0" fontId="0" fillId="0" borderId="0" xfId="0" applyFont="1" applyProtection="1">
      <protection locked="0"/>
    </xf>
    <xf numFmtId="2" fontId="0" fillId="0" borderId="0" xfId="0" applyNumberFormat="1" applyFont="1" applyProtection="1">
      <protection locked="0"/>
    </xf>
    <xf numFmtId="173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172" fontId="2" fillId="0" borderId="2" xfId="0" applyNumberFormat="1" applyFont="1" applyFill="1" applyBorder="1" applyAlignment="1" applyProtection="1">
      <protection locked="0"/>
    </xf>
    <xf numFmtId="172" fontId="0" fillId="0" borderId="0" xfId="0" applyNumberFormat="1" applyFont="1" applyAlignment="1" applyProtection="1">
      <alignment horizontal="left"/>
      <protection locked="0"/>
    </xf>
    <xf numFmtId="0" fontId="2" fillId="0" borderId="2" xfId="0" applyFont="1" applyFill="1" applyBorder="1" applyAlignme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173" fontId="2" fillId="0" borderId="3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0" borderId="0" xfId="0" applyAlignment="1" applyProtection="1">
      <alignment horizontal="left"/>
    </xf>
    <xf numFmtId="0" fontId="0" fillId="0" borderId="0" xfId="0" applyProtection="1"/>
    <xf numFmtId="0" fontId="3" fillId="0" borderId="0" xfId="0" applyFont="1"/>
    <xf numFmtId="0" fontId="0" fillId="0" borderId="2" xfId="0" applyBorder="1"/>
    <xf numFmtId="0" fontId="0" fillId="0" borderId="0" xfId="0" applyAlignment="1">
      <alignment horizontal="center"/>
    </xf>
    <xf numFmtId="178" fontId="0" fillId="0" borderId="0" xfId="0" applyNumberFormat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5" fillId="4" borderId="5" xfId="0" applyFont="1" applyFill="1" applyBorder="1"/>
    <xf numFmtId="0" fontId="5" fillId="4" borderId="6" xfId="0" applyFont="1" applyFill="1" applyBorder="1"/>
    <xf numFmtId="0" fontId="5" fillId="4" borderId="7" xfId="0" applyFont="1" applyFill="1" applyBorder="1"/>
    <xf numFmtId="0" fontId="5" fillId="4" borderId="8" xfId="0" applyFont="1" applyFill="1" applyBorder="1"/>
    <xf numFmtId="0" fontId="5" fillId="4" borderId="9" xfId="0" applyFont="1" applyFill="1" applyBorder="1"/>
    <xf numFmtId="0" fontId="5" fillId="4" borderId="10" xfId="0" applyFont="1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5" fillId="0" borderId="11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0" fillId="0" borderId="0" xfId="0" applyFont="1"/>
    <xf numFmtId="0" fontId="0" fillId="0" borderId="0" xfId="0" applyBorder="1"/>
    <xf numFmtId="0" fontId="11" fillId="0" borderId="14" xfId="0" applyFont="1" applyBorder="1"/>
    <xf numFmtId="0" fontId="11" fillId="0" borderId="15" xfId="0" applyFont="1" applyBorder="1"/>
    <xf numFmtId="0" fontId="11" fillId="0" borderId="16" xfId="0" applyFont="1" applyBorder="1"/>
    <xf numFmtId="0" fontId="12" fillId="0" borderId="0" xfId="0" applyFont="1"/>
    <xf numFmtId="0" fontId="15" fillId="0" borderId="0" xfId="0" applyFont="1"/>
    <xf numFmtId="173" fontId="2" fillId="0" borderId="4" xfId="0" applyNumberFormat="1" applyFont="1" applyFill="1" applyBorder="1" applyAlignment="1" applyProtection="1">
      <alignment horizontal="center"/>
      <protection locked="0"/>
    </xf>
    <xf numFmtId="173" fontId="2" fillId="0" borderId="17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2" fontId="2" fillId="0" borderId="0" xfId="0" applyNumberFormat="1" applyFont="1" applyFill="1" applyBorder="1" applyProtection="1">
      <protection locked="0"/>
    </xf>
    <xf numFmtId="0" fontId="11" fillId="0" borderId="15" xfId="0" applyFont="1" applyFill="1" applyBorder="1" applyAlignment="1" applyProtection="1">
      <protection locked="0"/>
    </xf>
    <xf numFmtId="0" fontId="11" fillId="0" borderId="15" xfId="0" applyFont="1" applyFill="1" applyBorder="1" applyProtection="1">
      <protection locked="0"/>
    </xf>
    <xf numFmtId="173" fontId="11" fillId="0" borderId="15" xfId="0" applyNumberFormat="1" applyFont="1" applyFill="1" applyBorder="1" applyAlignment="1" applyProtection="1">
      <alignment horizontal="center"/>
      <protection locked="0"/>
    </xf>
    <xf numFmtId="0" fontId="11" fillId="0" borderId="15" xfId="0" applyFont="1" applyFill="1" applyBorder="1" applyAlignment="1" applyProtection="1">
      <alignment horizontal="center"/>
      <protection locked="0"/>
    </xf>
    <xf numFmtId="0" fontId="11" fillId="0" borderId="14" xfId="0" applyFont="1" applyFill="1" applyBorder="1" applyAlignment="1" applyProtection="1">
      <protection locked="0"/>
    </xf>
    <xf numFmtId="0" fontId="11" fillId="0" borderId="14" xfId="0" applyFont="1" applyFill="1" applyBorder="1" applyProtection="1">
      <protection locked="0"/>
    </xf>
    <xf numFmtId="173" fontId="11" fillId="0" borderId="14" xfId="0" applyNumberFormat="1" applyFont="1" applyFill="1" applyBorder="1" applyAlignment="1" applyProtection="1">
      <alignment horizontal="center"/>
      <protection locked="0"/>
    </xf>
    <xf numFmtId="0" fontId="11" fillId="0" borderId="14" xfId="0" applyFont="1" applyFill="1" applyBorder="1" applyAlignment="1" applyProtection="1">
      <alignment horizontal="center"/>
      <protection locked="0"/>
    </xf>
    <xf numFmtId="0" fontId="11" fillId="0" borderId="18" xfId="0" applyFont="1" applyBorder="1"/>
    <xf numFmtId="0" fontId="11" fillId="0" borderId="19" xfId="0" applyFont="1" applyFill="1" applyBorder="1" applyAlignment="1" applyProtection="1">
      <protection locked="0"/>
    </xf>
    <xf numFmtId="172" fontId="11" fillId="0" borderId="19" xfId="0" applyNumberFormat="1" applyFont="1" applyFill="1" applyBorder="1" applyAlignment="1" applyProtection="1">
      <protection locked="0"/>
    </xf>
    <xf numFmtId="2" fontId="11" fillId="0" borderId="19" xfId="0" applyNumberFormat="1" applyFont="1" applyFill="1" applyBorder="1" applyAlignment="1" applyProtection="1">
      <protection locked="0"/>
    </xf>
    <xf numFmtId="173" fontId="11" fillId="0" borderId="19" xfId="0" applyNumberFormat="1" applyFont="1" applyFill="1" applyBorder="1" applyAlignment="1" applyProtection="1">
      <alignment horizontal="center"/>
      <protection locked="0"/>
    </xf>
    <xf numFmtId="0" fontId="11" fillId="0" borderId="19" xfId="0" applyFont="1" applyFill="1" applyBorder="1" applyAlignment="1" applyProtection="1">
      <alignment horizontal="center"/>
      <protection locked="0"/>
    </xf>
    <xf numFmtId="172" fontId="11" fillId="0" borderId="19" xfId="0" applyNumberFormat="1" applyFont="1" applyFill="1" applyBorder="1" applyAlignment="1" applyProtection="1">
      <alignment horizontal="center"/>
      <protection locked="0"/>
    </xf>
    <xf numFmtId="173" fontId="11" fillId="0" borderId="20" xfId="0" applyNumberFormat="1" applyFont="1" applyFill="1" applyBorder="1" applyAlignment="1" applyProtection="1">
      <alignment horizontal="center"/>
      <protection locked="0"/>
    </xf>
    <xf numFmtId="173" fontId="11" fillId="0" borderId="21" xfId="0" applyNumberFormat="1" applyFont="1" applyFill="1" applyBorder="1" applyAlignment="1" applyProtection="1">
      <alignment horizontal="center"/>
      <protection locked="0"/>
    </xf>
    <xf numFmtId="173" fontId="11" fillId="0" borderId="22" xfId="0" applyNumberFormat="1" applyFont="1" applyFill="1" applyBorder="1" applyAlignment="1" applyProtection="1">
      <alignment horizontal="center"/>
      <protection locked="0"/>
    </xf>
    <xf numFmtId="0" fontId="11" fillId="0" borderId="22" xfId="0" applyFont="1" applyFill="1" applyBorder="1" applyAlignment="1" applyProtection="1">
      <alignment horizontal="center"/>
      <protection locked="0"/>
    </xf>
    <xf numFmtId="0" fontId="11" fillId="0" borderId="23" xfId="0" applyFont="1" applyFill="1" applyBorder="1" applyAlignment="1" applyProtection="1">
      <protection locked="0"/>
    </xf>
    <xf numFmtId="0" fontId="11" fillId="0" borderId="23" xfId="0" applyFont="1" applyFill="1" applyBorder="1" applyProtection="1">
      <protection locked="0"/>
    </xf>
    <xf numFmtId="173" fontId="11" fillId="0" borderId="23" xfId="0" applyNumberFormat="1" applyFont="1" applyFill="1" applyBorder="1" applyAlignment="1" applyProtection="1">
      <alignment horizontal="center"/>
      <protection locked="0"/>
    </xf>
    <xf numFmtId="0" fontId="11" fillId="0" borderId="23" xfId="0" applyFont="1" applyFill="1" applyBorder="1" applyAlignment="1" applyProtection="1">
      <alignment horizontal="center"/>
      <protection locked="0"/>
    </xf>
    <xf numFmtId="173" fontId="11" fillId="0" borderId="24" xfId="0" applyNumberFormat="1" applyFont="1" applyFill="1" applyBorder="1" applyAlignment="1" applyProtection="1">
      <alignment horizontal="center"/>
      <protection locked="0"/>
    </xf>
    <xf numFmtId="2" fontId="11" fillId="0" borderId="14" xfId="0" applyNumberFormat="1" applyFont="1" applyFill="1" applyBorder="1" applyAlignment="1" applyProtection="1">
      <alignment horizontal="center"/>
      <protection locked="0"/>
    </xf>
    <xf numFmtId="2" fontId="11" fillId="0" borderId="15" xfId="0" applyNumberFormat="1" applyFont="1" applyFill="1" applyBorder="1" applyAlignment="1" applyProtection="1">
      <alignment horizontal="center"/>
      <protection locked="0"/>
    </xf>
    <xf numFmtId="2" fontId="11" fillId="0" borderId="23" xfId="0" applyNumberFormat="1" applyFont="1" applyFill="1" applyBorder="1" applyAlignment="1" applyProtection="1">
      <alignment horizontal="center"/>
      <protection locked="0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6" xfId="0" applyFont="1" applyFill="1" applyBorder="1" applyAlignment="1" applyProtection="1">
      <alignment horizontal="center"/>
      <protection locked="0"/>
    </xf>
    <xf numFmtId="0" fontId="11" fillId="0" borderId="27" xfId="0" applyFont="1" applyFill="1" applyBorder="1" applyAlignment="1" applyProtection="1">
      <alignment horizontal="center"/>
      <protection locked="0"/>
    </xf>
    <xf numFmtId="0" fontId="11" fillId="0" borderId="0" xfId="0" applyFont="1"/>
    <xf numFmtId="175" fontId="11" fillId="0" borderId="28" xfId="0" applyNumberFormat="1" applyFont="1" applyBorder="1"/>
    <xf numFmtId="0" fontId="11" fillId="0" borderId="0" xfId="0" applyFont="1" applyBorder="1" applyAlignment="1">
      <alignment horizontal="right"/>
    </xf>
    <xf numFmtId="175" fontId="11" fillId="0" borderId="0" xfId="0" applyNumberFormat="1" applyFont="1" applyBorder="1"/>
    <xf numFmtId="0" fontId="17" fillId="0" borderId="29" xfId="0" applyFont="1" applyFill="1" applyBorder="1" applyAlignment="1" applyProtection="1">
      <protection locked="0"/>
    </xf>
    <xf numFmtId="174" fontId="11" fillId="0" borderId="15" xfId="0" applyNumberFormat="1" applyFont="1" applyBorder="1" applyAlignment="1">
      <alignment horizontal="center"/>
    </xf>
    <xf numFmtId="0" fontId="11" fillId="0" borderId="15" xfId="0" applyNumberFormat="1" applyFont="1" applyBorder="1" applyAlignment="1"/>
    <xf numFmtId="178" fontId="11" fillId="0" borderId="15" xfId="0" applyNumberFormat="1" applyFont="1" applyBorder="1"/>
    <xf numFmtId="0" fontId="11" fillId="5" borderId="15" xfId="0" applyFont="1" applyFill="1" applyBorder="1"/>
    <xf numFmtId="175" fontId="11" fillId="3" borderId="30" xfId="0" applyNumberFormat="1" applyFont="1" applyFill="1" applyBorder="1"/>
    <xf numFmtId="176" fontId="11" fillId="0" borderId="15" xfId="0" applyNumberFormat="1" applyFont="1" applyBorder="1"/>
    <xf numFmtId="0" fontId="17" fillId="0" borderId="31" xfId="0" applyFont="1" applyFill="1" applyBorder="1" applyAlignment="1" applyProtection="1">
      <protection locked="0"/>
    </xf>
    <xf numFmtId="174" fontId="11" fillId="0" borderId="16" xfId="0" applyNumberFormat="1" applyFont="1" applyBorder="1" applyAlignment="1">
      <alignment horizontal="center"/>
    </xf>
    <xf numFmtId="0" fontId="11" fillId="0" borderId="16" xfId="0" applyNumberFormat="1" applyFont="1" applyBorder="1" applyAlignment="1"/>
    <xf numFmtId="178" fontId="11" fillId="0" borderId="16" xfId="0" applyNumberFormat="1" applyFont="1" applyBorder="1"/>
    <xf numFmtId="0" fontId="11" fillId="5" borderId="16" xfId="0" applyFont="1" applyFill="1" applyBorder="1"/>
    <xf numFmtId="175" fontId="11" fillId="3" borderId="32" xfId="0" applyNumberFormat="1" applyFont="1" applyFill="1" applyBorder="1"/>
    <xf numFmtId="0" fontId="20" fillId="0" borderId="0" xfId="0" applyFont="1"/>
    <xf numFmtId="0" fontId="13" fillId="0" borderId="0" xfId="0" applyFont="1"/>
    <xf numFmtId="0" fontId="16" fillId="0" borderId="14" xfId="0" applyFont="1" applyBorder="1"/>
    <xf numFmtId="0" fontId="16" fillId="0" borderId="15" xfId="0" applyFont="1" applyBorder="1"/>
    <xf numFmtId="0" fontId="16" fillId="0" borderId="23" xfId="0" applyFont="1" applyBorder="1"/>
    <xf numFmtId="0" fontId="14" fillId="0" borderId="23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1" fillId="0" borderId="0" xfId="0" applyFont="1"/>
    <xf numFmtId="0" fontId="0" fillId="4" borderId="0" xfId="0" applyFill="1"/>
    <xf numFmtId="0" fontId="10" fillId="4" borderId="0" xfId="0" applyFont="1" applyFill="1"/>
    <xf numFmtId="0" fontId="5" fillId="4" borderId="0" xfId="0" applyFont="1" applyFill="1"/>
    <xf numFmtId="0" fontId="23" fillId="0" borderId="0" xfId="0" applyFont="1"/>
    <xf numFmtId="0" fontId="24" fillId="0" borderId="0" xfId="0" applyFont="1"/>
    <xf numFmtId="0" fontId="27" fillId="0" borderId="0" xfId="0" applyFont="1"/>
    <xf numFmtId="0" fontId="28" fillId="0" borderId="0" xfId="0" applyFont="1"/>
    <xf numFmtId="0" fontId="30" fillId="0" borderId="0" xfId="0" applyFont="1"/>
    <xf numFmtId="0" fontId="31" fillId="0" borderId="0" xfId="0" applyFont="1"/>
    <xf numFmtId="0" fontId="11" fillId="6" borderId="25" xfId="0" applyFont="1" applyFill="1" applyBorder="1" applyAlignment="1" applyProtection="1">
      <protection locked="0"/>
    </xf>
    <xf numFmtId="0" fontId="11" fillId="6" borderId="26" xfId="0" applyFont="1" applyFill="1" applyBorder="1" applyAlignment="1" applyProtection="1">
      <protection locked="0"/>
    </xf>
    <xf numFmtId="0" fontId="11" fillId="6" borderId="27" xfId="0" applyFont="1" applyFill="1" applyBorder="1" applyAlignment="1" applyProtection="1">
      <protection locked="0"/>
    </xf>
    <xf numFmtId="2" fontId="11" fillId="6" borderId="21" xfId="0" applyNumberFormat="1" applyFont="1" applyFill="1" applyBorder="1"/>
    <xf numFmtId="2" fontId="11" fillId="6" borderId="22" xfId="0" applyNumberFormat="1" applyFont="1" applyFill="1" applyBorder="1"/>
    <xf numFmtId="2" fontId="11" fillId="6" borderId="24" xfId="0" applyNumberFormat="1" applyFont="1" applyFill="1" applyBorder="1"/>
    <xf numFmtId="0" fontId="11" fillId="6" borderId="33" xfId="0" applyFont="1" applyFill="1" applyBorder="1" applyAlignment="1" applyProtection="1">
      <protection locked="0"/>
    </xf>
    <xf numFmtId="0" fontId="11" fillId="6" borderId="34" xfId="0" applyFont="1" applyFill="1" applyBorder="1" applyAlignment="1" applyProtection="1">
      <protection locked="0"/>
    </xf>
    <xf numFmtId="0" fontId="11" fillId="6" borderId="35" xfId="0" applyFont="1" applyFill="1" applyBorder="1" applyAlignment="1" applyProtection="1">
      <protection locked="0"/>
    </xf>
    <xf numFmtId="2" fontId="11" fillId="6" borderId="36" xfId="0" applyNumberFormat="1" applyFont="1" applyFill="1" applyBorder="1"/>
    <xf numFmtId="2" fontId="11" fillId="6" borderId="30" xfId="0" applyNumberFormat="1" applyFont="1" applyFill="1" applyBorder="1"/>
    <xf numFmtId="2" fontId="11" fillId="6" borderId="32" xfId="0" applyNumberFormat="1" applyFont="1" applyFill="1" applyBorder="1"/>
    <xf numFmtId="0" fontId="34" fillId="0" borderId="16" xfId="0" applyFont="1" applyBorder="1" applyAlignment="1">
      <alignment horizontal="center"/>
    </xf>
    <xf numFmtId="0" fontId="35" fillId="4" borderId="0" xfId="0" applyFont="1" applyFill="1"/>
    <xf numFmtId="0" fontId="36" fillId="0" borderId="0" xfId="0" applyFont="1"/>
    <xf numFmtId="0" fontId="9" fillId="0" borderId="0" xfId="0" applyFont="1"/>
    <xf numFmtId="0" fontId="36" fillId="0" borderId="0" xfId="0" applyFont="1" applyFill="1" applyAlignment="1" applyProtection="1">
      <protection locked="0"/>
    </xf>
    <xf numFmtId="0" fontId="32" fillId="0" borderId="37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2" fontId="11" fillId="6" borderId="14" xfId="0" applyNumberFormat="1" applyFont="1" applyFill="1" applyBorder="1"/>
    <xf numFmtId="2" fontId="11" fillId="6" borderId="39" xfId="0" applyNumberFormat="1" applyFont="1" applyFill="1" applyBorder="1"/>
    <xf numFmtId="2" fontId="11" fillId="6" borderId="40" xfId="0" applyNumberFormat="1" applyFont="1" applyFill="1" applyBorder="1"/>
    <xf numFmtId="2" fontId="11" fillId="6" borderId="41" xfId="0" applyNumberFormat="1" applyFont="1" applyFill="1" applyBorder="1"/>
    <xf numFmtId="0" fontId="16" fillId="0" borderId="40" xfId="0" applyFont="1" applyBorder="1"/>
    <xf numFmtId="2" fontId="11" fillId="6" borderId="42" xfId="0" applyNumberFormat="1" applyFont="1" applyFill="1" applyBorder="1"/>
    <xf numFmtId="2" fontId="11" fillId="7" borderId="43" xfId="0" applyNumberFormat="1" applyFont="1" applyFill="1" applyBorder="1"/>
    <xf numFmtId="2" fontId="11" fillId="7" borderId="44" xfId="0" applyNumberFormat="1" applyFont="1" applyFill="1" applyBorder="1"/>
    <xf numFmtId="2" fontId="11" fillId="7" borderId="45" xfId="0" applyNumberFormat="1" applyFont="1" applyFill="1" applyBorder="1"/>
    <xf numFmtId="0" fontId="42" fillId="0" borderId="0" xfId="0" applyFont="1"/>
    <xf numFmtId="0" fontId="37" fillId="0" borderId="0" xfId="0" applyFont="1"/>
    <xf numFmtId="0" fontId="43" fillId="0" borderId="0" xfId="0" applyFont="1"/>
    <xf numFmtId="0" fontId="32" fillId="0" borderId="46" xfId="0" applyFont="1" applyBorder="1" applyAlignment="1">
      <alignment horizontal="center"/>
    </xf>
    <xf numFmtId="0" fontId="32" fillId="0" borderId="47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44" fillId="7" borderId="51" xfId="0" applyFont="1" applyFill="1" applyBorder="1" applyAlignment="1">
      <alignment horizontal="center" vertical="center"/>
    </xf>
    <xf numFmtId="0" fontId="44" fillId="7" borderId="52" xfId="0" applyFont="1" applyFill="1" applyBorder="1" applyAlignment="1">
      <alignment horizontal="center" vertical="center"/>
    </xf>
    <xf numFmtId="0" fontId="32" fillId="0" borderId="53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54" xfId="0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33" fillId="0" borderId="56" xfId="0" applyFont="1" applyBorder="1" applyAlignment="1">
      <alignment horizontal="center"/>
    </xf>
    <xf numFmtId="0" fontId="33" fillId="0" borderId="57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/>
    </xf>
    <xf numFmtId="0" fontId="18" fillId="0" borderId="58" xfId="0" applyFont="1" applyBorder="1" applyAlignment="1">
      <alignment horizontal="right"/>
    </xf>
    <xf numFmtId="0" fontId="18" fillId="0" borderId="59" xfId="0" applyFont="1" applyBorder="1" applyAlignment="1">
      <alignment horizontal="right"/>
    </xf>
    <xf numFmtId="0" fontId="18" fillId="0" borderId="5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</cellXfs>
  <cellStyles count="1">
    <cellStyle name="Normal" xfId="0" builtinId="0"/>
  </cellStyles>
  <dxfs count="13">
    <dxf>
      <fill>
        <patternFill>
          <bgColor indexed="42"/>
        </patternFill>
      </fill>
    </dxf>
    <dxf>
      <fill>
        <patternFill>
          <bgColor indexed="31"/>
        </patternFill>
      </fill>
    </dxf>
    <dxf>
      <fill>
        <patternFill>
          <bgColor indexed="41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ill>
        <patternFill>
          <bgColor indexed="52"/>
        </patternFill>
      </fill>
    </dxf>
    <dxf>
      <fill>
        <patternFill>
          <bgColor indexed="42"/>
        </patternFill>
      </fill>
    </dxf>
    <dxf>
      <fill>
        <patternFill>
          <bgColor indexed="52"/>
        </patternFill>
      </fill>
    </dxf>
    <dxf>
      <fill>
        <patternFill>
          <bgColor indexed="42"/>
        </patternFill>
      </fill>
    </dxf>
    <dxf>
      <fill>
        <patternFill>
          <bgColor indexed="52"/>
        </patternFill>
      </fill>
    </dxf>
    <dxf>
      <fill>
        <patternFill>
          <bgColor indexed="42"/>
        </patternFill>
      </fill>
    </dxf>
    <dxf>
      <fill>
        <patternFill>
          <bgColor indexed="52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E:\PF-LOGO.pcx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</xdr:row>
      <xdr:rowOff>38100</xdr:rowOff>
    </xdr:from>
    <xdr:to>
      <xdr:col>1</xdr:col>
      <xdr:colOff>514350</xdr:colOff>
      <xdr:row>3</xdr:row>
      <xdr:rowOff>114300</xdr:rowOff>
    </xdr:to>
    <xdr:pic>
      <xdr:nvPicPr>
        <xdr:cNvPr id="12293" name="Picture 1" descr="E:\PF-LOGO.pcx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14300" y="57150"/>
          <a:ext cx="419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28575</xdr:rowOff>
    </xdr:from>
    <xdr:to>
      <xdr:col>0</xdr:col>
      <xdr:colOff>238125</xdr:colOff>
      <xdr:row>3</xdr:row>
      <xdr:rowOff>19050</xdr:rowOff>
    </xdr:to>
    <xdr:sp macro="" textlink="">
      <xdr:nvSpPr>
        <xdr:cNvPr id="10245" name="AutoShape 1"/>
        <xdr:cNvSpPr>
          <a:spLocks noChangeArrowheads="1"/>
        </xdr:cNvSpPr>
      </xdr:nvSpPr>
      <xdr:spPr bwMode="auto">
        <a:xfrm>
          <a:off x="76200" y="190500"/>
          <a:ext cx="161925" cy="352425"/>
        </a:xfrm>
        <a:prstGeom prst="rightArrow">
          <a:avLst>
            <a:gd name="adj1" fmla="val 50000"/>
            <a:gd name="adj2" fmla="val 25000"/>
          </a:avLst>
        </a:prstGeom>
        <a:solidFill>
          <a:srgbClr val="99CC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57150</xdr:rowOff>
    </xdr:from>
    <xdr:to>
      <xdr:col>0</xdr:col>
      <xdr:colOff>523875</xdr:colOff>
      <xdr:row>1</xdr:row>
      <xdr:rowOff>361950</xdr:rowOff>
    </xdr:to>
    <xdr:sp macro="" textlink="">
      <xdr:nvSpPr>
        <xdr:cNvPr id="11270" name="AutoShape 2"/>
        <xdr:cNvSpPr>
          <a:spLocks noChangeArrowheads="1"/>
        </xdr:cNvSpPr>
      </xdr:nvSpPr>
      <xdr:spPr bwMode="auto">
        <a:xfrm>
          <a:off x="238125" y="219075"/>
          <a:ext cx="285750" cy="304800"/>
        </a:xfrm>
        <a:prstGeom prst="smileyFace">
          <a:avLst>
            <a:gd name="adj" fmla="val 4653"/>
          </a:avLst>
        </a:prstGeom>
        <a:solidFill>
          <a:srgbClr val="FFCC00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142875</xdr:rowOff>
    </xdr:from>
    <xdr:to>
      <xdr:col>0</xdr:col>
      <xdr:colOff>371475</xdr:colOff>
      <xdr:row>2</xdr:row>
      <xdr:rowOff>104775</xdr:rowOff>
    </xdr:to>
    <xdr:sp macro="" textlink="">
      <xdr:nvSpPr>
        <xdr:cNvPr id="2065" name="AutoShape 1"/>
        <xdr:cNvSpPr>
          <a:spLocks noChangeArrowheads="1"/>
        </xdr:cNvSpPr>
      </xdr:nvSpPr>
      <xdr:spPr bwMode="auto">
        <a:xfrm>
          <a:off x="209550" y="142875"/>
          <a:ext cx="161925" cy="285750"/>
        </a:xfrm>
        <a:prstGeom prst="rightArrow">
          <a:avLst>
            <a:gd name="adj1" fmla="val 50000"/>
            <a:gd name="adj2" fmla="val 25000"/>
          </a:avLst>
        </a:prstGeom>
        <a:solidFill>
          <a:srgbClr val="99CC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200025</xdr:colOff>
      <xdr:row>5</xdr:row>
      <xdr:rowOff>0</xdr:rowOff>
    </xdr:from>
    <xdr:to>
      <xdr:col>0</xdr:col>
      <xdr:colOff>361950</xdr:colOff>
      <xdr:row>6</xdr:row>
      <xdr:rowOff>123825</xdr:rowOff>
    </xdr:to>
    <xdr:sp macro="" textlink="">
      <xdr:nvSpPr>
        <xdr:cNvPr id="2066" name="AutoShape 2"/>
        <xdr:cNvSpPr>
          <a:spLocks noChangeArrowheads="1"/>
        </xdr:cNvSpPr>
      </xdr:nvSpPr>
      <xdr:spPr bwMode="auto">
        <a:xfrm>
          <a:off x="200025" y="847725"/>
          <a:ext cx="161925" cy="285750"/>
        </a:xfrm>
        <a:prstGeom prst="rightArrow">
          <a:avLst>
            <a:gd name="adj1" fmla="val 50000"/>
            <a:gd name="adj2" fmla="val 25000"/>
          </a:avLst>
        </a:prstGeom>
        <a:solidFill>
          <a:srgbClr val="99CC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12</xdr:row>
      <xdr:rowOff>28575</xdr:rowOff>
    </xdr:from>
    <xdr:to>
      <xdr:col>0</xdr:col>
      <xdr:colOff>381000</xdr:colOff>
      <xdr:row>13</xdr:row>
      <xdr:rowOff>152400</xdr:rowOff>
    </xdr:to>
    <xdr:sp macro="" textlink="">
      <xdr:nvSpPr>
        <xdr:cNvPr id="2067" name="AutoShape 3"/>
        <xdr:cNvSpPr>
          <a:spLocks noChangeArrowheads="1"/>
        </xdr:cNvSpPr>
      </xdr:nvSpPr>
      <xdr:spPr bwMode="auto">
        <a:xfrm>
          <a:off x="219075" y="2047875"/>
          <a:ext cx="161925" cy="285750"/>
        </a:xfrm>
        <a:prstGeom prst="rightArrow">
          <a:avLst>
            <a:gd name="adj1" fmla="val 50000"/>
            <a:gd name="adj2" fmla="val 25000"/>
          </a:avLst>
        </a:prstGeom>
        <a:solidFill>
          <a:srgbClr val="99CC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18</xdr:row>
      <xdr:rowOff>123825</xdr:rowOff>
    </xdr:from>
    <xdr:to>
      <xdr:col>0</xdr:col>
      <xdr:colOff>381000</xdr:colOff>
      <xdr:row>20</xdr:row>
      <xdr:rowOff>85725</xdr:rowOff>
    </xdr:to>
    <xdr:sp macro="" textlink="">
      <xdr:nvSpPr>
        <xdr:cNvPr id="2068" name="AutoShape 4"/>
        <xdr:cNvSpPr>
          <a:spLocks noChangeArrowheads="1"/>
        </xdr:cNvSpPr>
      </xdr:nvSpPr>
      <xdr:spPr bwMode="auto">
        <a:xfrm>
          <a:off x="219075" y="3143250"/>
          <a:ext cx="161925" cy="295275"/>
        </a:xfrm>
        <a:prstGeom prst="rightArrow">
          <a:avLst>
            <a:gd name="adj1" fmla="val 50000"/>
            <a:gd name="adj2" fmla="val 25000"/>
          </a:avLst>
        </a:prstGeom>
        <a:solidFill>
          <a:srgbClr val="99CC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19050</xdr:rowOff>
    </xdr:from>
    <xdr:to>
      <xdr:col>0</xdr:col>
      <xdr:colOff>314325</xdr:colOff>
      <xdr:row>2</xdr:row>
      <xdr:rowOff>142875</xdr:rowOff>
    </xdr:to>
    <xdr:sp macro="" textlink="">
      <xdr:nvSpPr>
        <xdr:cNvPr id="3078" name="AutoShape 1"/>
        <xdr:cNvSpPr>
          <a:spLocks noChangeArrowheads="1"/>
        </xdr:cNvSpPr>
      </xdr:nvSpPr>
      <xdr:spPr bwMode="auto">
        <a:xfrm>
          <a:off x="142875" y="180975"/>
          <a:ext cx="171450" cy="381000"/>
        </a:xfrm>
        <a:prstGeom prst="rightArrow">
          <a:avLst>
            <a:gd name="adj1" fmla="val 50000"/>
            <a:gd name="adj2" fmla="val 2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28575</xdr:rowOff>
    </xdr:from>
    <xdr:to>
      <xdr:col>0</xdr:col>
      <xdr:colOff>333375</xdr:colOff>
      <xdr:row>2</xdr:row>
      <xdr:rowOff>161925</xdr:rowOff>
    </xdr:to>
    <xdr:sp macro="" textlink="">
      <xdr:nvSpPr>
        <xdr:cNvPr id="4101" name="AutoShape 1"/>
        <xdr:cNvSpPr>
          <a:spLocks noChangeArrowheads="1"/>
        </xdr:cNvSpPr>
      </xdr:nvSpPr>
      <xdr:spPr bwMode="auto">
        <a:xfrm>
          <a:off x="171450" y="95250"/>
          <a:ext cx="161925" cy="333375"/>
        </a:xfrm>
        <a:prstGeom prst="rightArrow">
          <a:avLst>
            <a:gd name="adj1" fmla="val 50000"/>
            <a:gd name="adj2" fmla="val 2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66675</xdr:rowOff>
    </xdr:from>
    <xdr:to>
      <xdr:col>0</xdr:col>
      <xdr:colOff>485775</xdr:colOff>
      <xdr:row>2</xdr:row>
      <xdr:rowOff>0</xdr:rowOff>
    </xdr:to>
    <xdr:sp macro="" textlink="">
      <xdr:nvSpPr>
        <xdr:cNvPr id="5125" name="AutoShape 1"/>
        <xdr:cNvSpPr>
          <a:spLocks noChangeArrowheads="1"/>
        </xdr:cNvSpPr>
      </xdr:nvSpPr>
      <xdr:spPr bwMode="auto">
        <a:xfrm>
          <a:off x="200025" y="228600"/>
          <a:ext cx="285750" cy="323850"/>
        </a:xfrm>
        <a:prstGeom prst="smileyFace">
          <a:avLst>
            <a:gd name="adj" fmla="val 4653"/>
          </a:avLst>
        </a:prstGeom>
        <a:solidFill>
          <a:srgbClr val="FFCC00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57150</xdr:rowOff>
    </xdr:from>
    <xdr:to>
      <xdr:col>0</xdr:col>
      <xdr:colOff>333375</xdr:colOff>
      <xdr:row>3</xdr:row>
      <xdr:rowOff>47625</xdr:rowOff>
    </xdr:to>
    <xdr:sp macro="" textlink="">
      <xdr:nvSpPr>
        <xdr:cNvPr id="7173" name="AutoShape 1"/>
        <xdr:cNvSpPr>
          <a:spLocks noChangeArrowheads="1"/>
        </xdr:cNvSpPr>
      </xdr:nvSpPr>
      <xdr:spPr bwMode="auto">
        <a:xfrm>
          <a:off x="171450" y="95250"/>
          <a:ext cx="161925" cy="371475"/>
        </a:xfrm>
        <a:prstGeom prst="rightArrow">
          <a:avLst>
            <a:gd name="adj1" fmla="val 50000"/>
            <a:gd name="adj2" fmla="val 2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19050</xdr:rowOff>
    </xdr:from>
    <xdr:to>
      <xdr:col>0</xdr:col>
      <xdr:colOff>447675</xdr:colOff>
      <xdr:row>2</xdr:row>
      <xdr:rowOff>38100</xdr:rowOff>
    </xdr:to>
    <xdr:sp macro="" textlink="">
      <xdr:nvSpPr>
        <xdr:cNvPr id="6149" name="AutoShape 1"/>
        <xdr:cNvSpPr>
          <a:spLocks noChangeArrowheads="1"/>
        </xdr:cNvSpPr>
      </xdr:nvSpPr>
      <xdr:spPr bwMode="auto">
        <a:xfrm>
          <a:off x="171450" y="180975"/>
          <a:ext cx="276225" cy="304800"/>
        </a:xfrm>
        <a:prstGeom prst="smileyFace">
          <a:avLst>
            <a:gd name="adj" fmla="val 4653"/>
          </a:avLst>
        </a:prstGeom>
        <a:solidFill>
          <a:srgbClr val="FFCC00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114300</xdr:rowOff>
    </xdr:from>
    <xdr:to>
      <xdr:col>0</xdr:col>
      <xdr:colOff>342900</xdr:colOff>
      <xdr:row>2</xdr:row>
      <xdr:rowOff>114300</xdr:rowOff>
    </xdr:to>
    <xdr:sp macro="" textlink="">
      <xdr:nvSpPr>
        <xdr:cNvPr id="8197" name="AutoShape 1"/>
        <xdr:cNvSpPr>
          <a:spLocks noChangeArrowheads="1"/>
        </xdr:cNvSpPr>
      </xdr:nvSpPr>
      <xdr:spPr bwMode="auto">
        <a:xfrm>
          <a:off x="180975" y="114300"/>
          <a:ext cx="161925" cy="361950"/>
        </a:xfrm>
        <a:prstGeom prst="rightArrow">
          <a:avLst>
            <a:gd name="adj1" fmla="val 50000"/>
            <a:gd name="adj2" fmla="val 2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57150</xdr:rowOff>
    </xdr:from>
    <xdr:to>
      <xdr:col>0</xdr:col>
      <xdr:colOff>371475</xdr:colOff>
      <xdr:row>1</xdr:row>
      <xdr:rowOff>361950</xdr:rowOff>
    </xdr:to>
    <xdr:sp macro="" textlink="">
      <xdr:nvSpPr>
        <xdr:cNvPr id="9221" name="AutoShape 1"/>
        <xdr:cNvSpPr>
          <a:spLocks noChangeArrowheads="1"/>
        </xdr:cNvSpPr>
      </xdr:nvSpPr>
      <xdr:spPr bwMode="auto">
        <a:xfrm>
          <a:off x="85725" y="219075"/>
          <a:ext cx="285750" cy="304800"/>
        </a:xfrm>
        <a:prstGeom prst="smileyFace">
          <a:avLst>
            <a:gd name="adj" fmla="val 4653"/>
          </a:avLst>
        </a:prstGeom>
        <a:solidFill>
          <a:srgbClr val="FFCC00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C20"/>
  <sheetViews>
    <sheetView showGridLines="0" showRowColHeaders="0" workbookViewId="0">
      <selection activeCell="M73" sqref="M73"/>
    </sheetView>
  </sheetViews>
  <sheetFormatPr defaultRowHeight="12.75"/>
  <cols>
    <col min="1" max="1" width="0.28515625" customWidth="1"/>
  </cols>
  <sheetData>
    <row r="1" spans="3:3" ht="1.9" customHeight="1"/>
    <row r="2" spans="3:3" ht="13.9" customHeight="1">
      <c r="C2" s="113" t="s">
        <v>108</v>
      </c>
    </row>
    <row r="3" spans="3:3" ht="13.9" customHeight="1">
      <c r="C3" s="114" t="s">
        <v>109</v>
      </c>
    </row>
    <row r="4" spans="3:3" ht="9" customHeight="1">
      <c r="C4" s="115" t="s">
        <v>110</v>
      </c>
    </row>
    <row r="5" spans="3:3" ht="7.9" customHeight="1"/>
    <row r="6" spans="3:3" ht="18.600000000000001" customHeight="1">
      <c r="C6" s="116" t="s">
        <v>111</v>
      </c>
    </row>
    <row r="7" spans="3:3" ht="18.600000000000001" customHeight="1">
      <c r="C7" s="117" t="s">
        <v>96</v>
      </c>
    </row>
    <row r="8" spans="3:3" ht="3.6" customHeight="1"/>
    <row r="9" spans="3:3" ht="14.25">
      <c r="C9" s="118" t="s">
        <v>97</v>
      </c>
    </row>
    <row r="10" spans="3:3" ht="12.6" customHeight="1">
      <c r="C10" s="118" t="s">
        <v>112</v>
      </c>
    </row>
    <row r="11" spans="3:3" ht="14.25">
      <c r="C11" s="118" t="s">
        <v>113</v>
      </c>
    </row>
    <row r="12" spans="3:3" ht="14.25">
      <c r="C12" s="118" t="s">
        <v>120</v>
      </c>
    </row>
    <row r="13" spans="3:3" ht="14.25">
      <c r="C13" s="118" t="s">
        <v>79</v>
      </c>
    </row>
    <row r="14" spans="3:3" ht="14.25">
      <c r="C14" s="118" t="s">
        <v>78</v>
      </c>
    </row>
    <row r="15" spans="3:3" ht="14.25">
      <c r="C15" s="118" t="s">
        <v>77</v>
      </c>
    </row>
    <row r="16" spans="3:3" ht="14.25">
      <c r="C16" s="118" t="s">
        <v>76</v>
      </c>
    </row>
    <row r="17" spans="3:3" ht="14.25">
      <c r="C17" s="118" t="s">
        <v>75</v>
      </c>
    </row>
    <row r="18" spans="3:3" ht="14.25">
      <c r="C18" s="118" t="s">
        <v>72</v>
      </c>
    </row>
    <row r="19" spans="3:3" ht="14.25">
      <c r="C19" s="118" t="s">
        <v>73</v>
      </c>
    </row>
    <row r="20" spans="3:3" ht="14.25">
      <c r="C20" s="118" t="s">
        <v>74</v>
      </c>
    </row>
  </sheetData>
  <sheetProtection sheet="1" objects="1" scenarios="1"/>
  <phoneticPr fontId="0" type="noConversion"/>
  <pageMargins left="0.75" right="0.75" top="1" bottom="1" header="0.4921259845" footer="0.492125984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X56"/>
  <sheetViews>
    <sheetView showGridLines="0" topLeftCell="A7" workbookViewId="0">
      <selection activeCell="O119" sqref="O119"/>
    </sheetView>
  </sheetViews>
  <sheetFormatPr defaultColWidth="12.5703125" defaultRowHeight="12.75"/>
  <cols>
    <col min="1" max="1" width="7.28515625" customWidth="1"/>
    <col min="2" max="2" width="4.85546875" customWidth="1"/>
    <col min="3" max="3" width="25.42578125" customWidth="1"/>
    <col min="4" max="4" width="7.42578125" customWidth="1"/>
    <col min="5" max="5" width="6.5703125" style="14" customWidth="1"/>
    <col min="6" max="17" width="4.5703125" customWidth="1"/>
    <col min="18" max="19" width="7.42578125" hidden="1" customWidth="1"/>
    <col min="20" max="20" width="11.85546875" customWidth="1"/>
  </cols>
  <sheetData>
    <row r="2" spans="2:24" ht="15.75">
      <c r="B2" s="134" t="s">
        <v>129</v>
      </c>
    </row>
    <row r="3" spans="2:24" ht="15.75">
      <c r="B3" s="44" t="s">
        <v>117</v>
      </c>
    </row>
    <row r="4" spans="2:24" ht="15.75">
      <c r="B4" s="44" t="s">
        <v>118</v>
      </c>
    </row>
    <row r="5" spans="2:24" ht="15.75">
      <c r="B5" s="44" t="s">
        <v>119</v>
      </c>
    </row>
    <row r="6" spans="2:24" ht="15.75">
      <c r="B6" s="44" t="s">
        <v>80</v>
      </c>
    </row>
    <row r="7" spans="2:24">
      <c r="B7" s="1"/>
    </row>
    <row r="8" spans="2:24" ht="30.75">
      <c r="B8" s="135" t="s">
        <v>7</v>
      </c>
      <c r="C8" s="2"/>
      <c r="D8" s="2"/>
      <c r="E8" s="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2:24">
      <c r="B9" s="1"/>
      <c r="C9" s="2"/>
      <c r="D9" s="2"/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5.75" thickBot="1">
      <c r="B10" s="17"/>
      <c r="C10" s="2"/>
      <c r="D10" s="2"/>
      <c r="E10" s="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7.25" thickTop="1" thickBot="1">
      <c r="B11" s="57"/>
      <c r="C11" s="58" t="s">
        <v>9</v>
      </c>
      <c r="D11" s="59" t="s">
        <v>10</v>
      </c>
      <c r="E11" s="60" t="s">
        <v>124</v>
      </c>
      <c r="F11" s="61" t="s">
        <v>12</v>
      </c>
      <c r="G11" s="61" t="s">
        <v>13</v>
      </c>
      <c r="H11" s="61" t="s">
        <v>14</v>
      </c>
      <c r="I11" s="61" t="s">
        <v>15</v>
      </c>
      <c r="J11" s="61" t="s">
        <v>16</v>
      </c>
      <c r="K11" s="62" t="s">
        <v>17</v>
      </c>
      <c r="L11" s="61" t="s">
        <v>18</v>
      </c>
      <c r="M11" s="61" t="s">
        <v>19</v>
      </c>
      <c r="N11" s="62" t="s">
        <v>20</v>
      </c>
      <c r="O11" s="63" t="s">
        <v>21</v>
      </c>
      <c r="P11" s="62" t="s">
        <v>22</v>
      </c>
      <c r="Q11" s="64" t="s">
        <v>23</v>
      </c>
      <c r="R11" s="45" t="s">
        <v>24</v>
      </c>
      <c r="S11" s="5" t="s">
        <v>25</v>
      </c>
      <c r="T11" s="6"/>
      <c r="U11" s="7"/>
      <c r="V11" s="7"/>
      <c r="W11" s="2"/>
      <c r="X11" s="2"/>
    </row>
    <row r="12" spans="2:24" ht="16.5" thickTop="1">
      <c r="B12" s="76">
        <v>1</v>
      </c>
      <c r="C12" s="53" t="s">
        <v>105</v>
      </c>
      <c r="D12" s="54" t="str">
        <f t="shared" ref="D12:D40" si="0">IF(AND(AND(E12&lt;=1.5,F12=1),MAX(G12:Q12)&lt;=2),"PV",IF(AND(E12&lt;=2,MAX(G12:Q12)&lt;=3),"PVD",IF(MAX(G12:Q12)&lt;=4,"P","N")))</f>
        <v>PVD</v>
      </c>
      <c r="E12" s="73">
        <f t="shared" ref="E12:E40" si="1">AVERAGE(G12:Q12)</f>
        <v>1.5454545454545454</v>
      </c>
      <c r="F12" s="55">
        <v>1</v>
      </c>
      <c r="G12" s="55">
        <v>2</v>
      </c>
      <c r="H12" s="56">
        <v>2</v>
      </c>
      <c r="I12" s="55">
        <v>2</v>
      </c>
      <c r="J12" s="55">
        <v>1</v>
      </c>
      <c r="K12" s="56">
        <v>1</v>
      </c>
      <c r="L12" s="55">
        <v>2</v>
      </c>
      <c r="M12" s="55">
        <v>2</v>
      </c>
      <c r="N12" s="56">
        <v>2</v>
      </c>
      <c r="O12" s="56">
        <v>1</v>
      </c>
      <c r="P12" s="56">
        <v>1</v>
      </c>
      <c r="Q12" s="65">
        <v>1</v>
      </c>
      <c r="R12" s="45">
        <f t="shared" ref="R12:R40" si="2">COUNT(G12:Q12)</f>
        <v>11</v>
      </c>
      <c r="S12" s="5">
        <f t="shared" ref="S12:S40" si="3">SUM(G12:Q12)</f>
        <v>17</v>
      </c>
      <c r="T12" s="8"/>
      <c r="U12" s="9"/>
      <c r="V12" s="9"/>
      <c r="W12" s="2"/>
      <c r="X12" s="2"/>
    </row>
    <row r="13" spans="2:24" ht="15.75">
      <c r="B13" s="77">
        <v>2</v>
      </c>
      <c r="C13" s="49" t="s">
        <v>58</v>
      </c>
      <c r="D13" s="50" t="str">
        <f t="shared" si="0"/>
        <v>N</v>
      </c>
      <c r="E13" s="74">
        <f t="shared" si="1"/>
        <v>3.3636363636363638</v>
      </c>
      <c r="F13" s="51">
        <v>1</v>
      </c>
      <c r="G13" s="51">
        <v>3</v>
      </c>
      <c r="H13" s="52">
        <v>5</v>
      </c>
      <c r="I13" s="51">
        <v>3</v>
      </c>
      <c r="J13" s="51">
        <v>4</v>
      </c>
      <c r="K13" s="52">
        <v>4</v>
      </c>
      <c r="L13" s="51">
        <v>3</v>
      </c>
      <c r="M13" s="51">
        <v>3</v>
      </c>
      <c r="N13" s="52">
        <v>4</v>
      </c>
      <c r="O13" s="52">
        <v>3</v>
      </c>
      <c r="P13" s="52">
        <v>3</v>
      </c>
      <c r="Q13" s="66">
        <v>2</v>
      </c>
      <c r="R13" s="46">
        <f t="shared" si="2"/>
        <v>11</v>
      </c>
      <c r="S13" s="11">
        <f t="shared" si="3"/>
        <v>37</v>
      </c>
      <c r="T13" s="8"/>
      <c r="U13" s="9"/>
      <c r="V13" s="2"/>
      <c r="W13" s="2"/>
      <c r="X13" s="2"/>
    </row>
    <row r="14" spans="2:24" ht="15.75">
      <c r="B14" s="78">
        <v>3</v>
      </c>
      <c r="C14" s="49" t="s">
        <v>59</v>
      </c>
      <c r="D14" s="50" t="str">
        <f t="shared" si="0"/>
        <v>P</v>
      </c>
      <c r="E14" s="74">
        <f t="shared" si="1"/>
        <v>2.0909090909090908</v>
      </c>
      <c r="F14" s="51">
        <v>1</v>
      </c>
      <c r="G14" s="51">
        <v>3</v>
      </c>
      <c r="H14" s="52">
        <v>2</v>
      </c>
      <c r="I14" s="51">
        <v>1</v>
      </c>
      <c r="J14" s="51">
        <v>2</v>
      </c>
      <c r="K14" s="52">
        <v>2</v>
      </c>
      <c r="L14" s="51">
        <v>2</v>
      </c>
      <c r="M14" s="51">
        <v>3</v>
      </c>
      <c r="N14" s="52">
        <v>3</v>
      </c>
      <c r="O14" s="52">
        <v>2</v>
      </c>
      <c r="P14" s="52">
        <v>2</v>
      </c>
      <c r="Q14" s="67">
        <v>1</v>
      </c>
      <c r="R14" s="46">
        <f t="shared" si="2"/>
        <v>11</v>
      </c>
      <c r="S14" s="11">
        <f t="shared" si="3"/>
        <v>23</v>
      </c>
      <c r="T14" s="8"/>
      <c r="U14" s="9"/>
      <c r="V14" s="9"/>
      <c r="W14" s="2"/>
      <c r="X14" s="2"/>
    </row>
    <row r="15" spans="2:24" ht="15.75">
      <c r="B15" s="78">
        <v>4</v>
      </c>
      <c r="C15" s="49" t="s">
        <v>60</v>
      </c>
      <c r="D15" s="50" t="str">
        <f t="shared" si="0"/>
        <v>P</v>
      </c>
      <c r="E15" s="74">
        <f t="shared" si="1"/>
        <v>2.4545454545454546</v>
      </c>
      <c r="F15" s="51">
        <v>1</v>
      </c>
      <c r="G15" s="51">
        <v>3</v>
      </c>
      <c r="H15" s="51">
        <v>3</v>
      </c>
      <c r="I15" s="52">
        <v>3</v>
      </c>
      <c r="J15" s="51">
        <v>2</v>
      </c>
      <c r="K15" s="52">
        <v>2</v>
      </c>
      <c r="L15" s="51">
        <v>3</v>
      </c>
      <c r="M15" s="51">
        <v>2</v>
      </c>
      <c r="N15" s="52">
        <v>2</v>
      </c>
      <c r="O15" s="52">
        <v>2</v>
      </c>
      <c r="P15" s="52">
        <v>3</v>
      </c>
      <c r="Q15" s="66">
        <v>2</v>
      </c>
      <c r="R15" s="46">
        <f t="shared" si="2"/>
        <v>11</v>
      </c>
      <c r="S15" s="11">
        <f t="shared" si="3"/>
        <v>27</v>
      </c>
      <c r="T15" s="8"/>
      <c r="U15" s="9"/>
      <c r="V15" s="9"/>
      <c r="W15" s="2"/>
      <c r="X15" s="2"/>
    </row>
    <row r="16" spans="2:24" ht="15.75">
      <c r="B16" s="78">
        <v>5</v>
      </c>
      <c r="C16" s="49" t="s">
        <v>61</v>
      </c>
      <c r="D16" s="50" t="str">
        <f t="shared" si="0"/>
        <v>P</v>
      </c>
      <c r="E16" s="74">
        <f t="shared" si="1"/>
        <v>2.7272727272727271</v>
      </c>
      <c r="F16" s="51">
        <v>1</v>
      </c>
      <c r="G16" s="51">
        <v>3</v>
      </c>
      <c r="H16" s="52">
        <v>3</v>
      </c>
      <c r="I16" s="51">
        <v>3</v>
      </c>
      <c r="J16" s="51">
        <v>1</v>
      </c>
      <c r="K16" s="52">
        <v>2</v>
      </c>
      <c r="L16" s="51">
        <v>3</v>
      </c>
      <c r="M16" s="51">
        <v>3</v>
      </c>
      <c r="N16" s="52">
        <v>4</v>
      </c>
      <c r="O16" s="52">
        <v>3</v>
      </c>
      <c r="P16" s="52">
        <v>3</v>
      </c>
      <c r="Q16" s="66">
        <v>2</v>
      </c>
      <c r="R16" s="46">
        <f t="shared" si="2"/>
        <v>11</v>
      </c>
      <c r="S16" s="11">
        <f t="shared" si="3"/>
        <v>30</v>
      </c>
      <c r="T16" s="8"/>
      <c r="U16" s="9"/>
      <c r="V16" s="2"/>
      <c r="W16" s="2"/>
      <c r="X16" s="2"/>
    </row>
    <row r="17" spans="2:24" ht="15.75">
      <c r="B17" s="78">
        <v>6</v>
      </c>
      <c r="C17" s="49" t="s">
        <v>62</v>
      </c>
      <c r="D17" s="50" t="str">
        <f t="shared" si="0"/>
        <v>PV</v>
      </c>
      <c r="E17" s="74">
        <f t="shared" si="1"/>
        <v>1.4545454545454546</v>
      </c>
      <c r="F17" s="51">
        <v>1</v>
      </c>
      <c r="G17" s="51">
        <v>2</v>
      </c>
      <c r="H17" s="51">
        <v>1</v>
      </c>
      <c r="I17" s="52">
        <v>2</v>
      </c>
      <c r="J17" s="51">
        <v>1</v>
      </c>
      <c r="K17" s="52">
        <v>2</v>
      </c>
      <c r="L17" s="51">
        <v>1</v>
      </c>
      <c r="M17" s="51">
        <v>2</v>
      </c>
      <c r="N17" s="52">
        <v>1</v>
      </c>
      <c r="O17" s="52">
        <v>2</v>
      </c>
      <c r="P17" s="52">
        <v>1</v>
      </c>
      <c r="Q17" s="66">
        <v>1</v>
      </c>
      <c r="R17" s="46">
        <f t="shared" si="2"/>
        <v>11</v>
      </c>
      <c r="S17" s="11">
        <f t="shared" si="3"/>
        <v>16</v>
      </c>
      <c r="T17" s="8"/>
      <c r="U17" s="9"/>
      <c r="V17" s="9"/>
      <c r="W17" s="2"/>
      <c r="X17" s="2"/>
    </row>
    <row r="18" spans="2:24" ht="15.75">
      <c r="B18" s="78">
        <v>7</v>
      </c>
      <c r="C18" s="49" t="s">
        <v>63</v>
      </c>
      <c r="D18" s="50" t="str">
        <f t="shared" si="0"/>
        <v>P</v>
      </c>
      <c r="E18" s="74">
        <f t="shared" si="1"/>
        <v>2.3636363636363638</v>
      </c>
      <c r="F18" s="51">
        <v>1</v>
      </c>
      <c r="G18" s="51">
        <v>3</v>
      </c>
      <c r="H18" s="51">
        <v>3</v>
      </c>
      <c r="I18" s="52">
        <v>3</v>
      </c>
      <c r="J18" s="51">
        <v>2</v>
      </c>
      <c r="K18" s="52">
        <v>2</v>
      </c>
      <c r="L18" s="51">
        <v>2</v>
      </c>
      <c r="M18" s="51">
        <v>3</v>
      </c>
      <c r="N18" s="52">
        <v>2</v>
      </c>
      <c r="O18" s="52">
        <v>2</v>
      </c>
      <c r="P18" s="52">
        <v>2</v>
      </c>
      <c r="Q18" s="67">
        <v>2</v>
      </c>
      <c r="R18" s="46">
        <f t="shared" si="2"/>
        <v>11</v>
      </c>
      <c r="S18" s="11">
        <f t="shared" si="3"/>
        <v>26</v>
      </c>
      <c r="T18" s="8"/>
      <c r="U18" s="9"/>
      <c r="V18" s="9"/>
      <c r="W18" s="2"/>
      <c r="X18" s="2"/>
    </row>
    <row r="19" spans="2:24" ht="15.75">
      <c r="B19" s="78">
        <v>8</v>
      </c>
      <c r="C19" s="49" t="s">
        <v>64</v>
      </c>
      <c r="D19" s="50" t="str">
        <f t="shared" si="0"/>
        <v>PVD</v>
      </c>
      <c r="E19" s="74">
        <f t="shared" si="1"/>
        <v>1.5454545454545454</v>
      </c>
      <c r="F19" s="51">
        <v>1</v>
      </c>
      <c r="G19" s="51">
        <v>2</v>
      </c>
      <c r="H19" s="52">
        <v>1</v>
      </c>
      <c r="I19" s="51">
        <v>2</v>
      </c>
      <c r="J19" s="51">
        <v>1</v>
      </c>
      <c r="K19" s="52">
        <v>2</v>
      </c>
      <c r="L19" s="51">
        <v>1</v>
      </c>
      <c r="M19" s="51">
        <v>2</v>
      </c>
      <c r="N19" s="52">
        <v>1</v>
      </c>
      <c r="O19" s="52">
        <v>2</v>
      </c>
      <c r="P19" s="52">
        <v>1</v>
      </c>
      <c r="Q19" s="66">
        <v>2</v>
      </c>
      <c r="R19" s="46">
        <f t="shared" si="2"/>
        <v>11</v>
      </c>
      <c r="S19" s="11">
        <f t="shared" si="3"/>
        <v>17</v>
      </c>
      <c r="T19" s="8"/>
      <c r="U19" s="9"/>
      <c r="V19" s="2"/>
      <c r="W19" s="2"/>
      <c r="X19" s="2"/>
    </row>
    <row r="20" spans="2:24" ht="15.75">
      <c r="B20" s="78">
        <v>9</v>
      </c>
      <c r="C20" s="49" t="s">
        <v>65</v>
      </c>
      <c r="D20" s="50" t="str">
        <f t="shared" si="0"/>
        <v>P</v>
      </c>
      <c r="E20" s="74">
        <f t="shared" si="1"/>
        <v>3.0909090909090908</v>
      </c>
      <c r="F20" s="51">
        <v>1</v>
      </c>
      <c r="G20" s="51">
        <v>4</v>
      </c>
      <c r="H20" s="52">
        <v>4</v>
      </c>
      <c r="I20" s="51">
        <v>2</v>
      </c>
      <c r="J20" s="51">
        <v>3</v>
      </c>
      <c r="K20" s="52">
        <v>2</v>
      </c>
      <c r="L20" s="51">
        <v>3</v>
      </c>
      <c r="M20" s="51">
        <v>4</v>
      </c>
      <c r="N20" s="52">
        <v>4</v>
      </c>
      <c r="O20" s="52">
        <v>3</v>
      </c>
      <c r="P20" s="52">
        <v>3</v>
      </c>
      <c r="Q20" s="66">
        <v>2</v>
      </c>
      <c r="R20" s="46">
        <f t="shared" si="2"/>
        <v>11</v>
      </c>
      <c r="S20" s="11">
        <f t="shared" si="3"/>
        <v>34</v>
      </c>
      <c r="T20" s="8"/>
      <c r="U20" s="9"/>
      <c r="V20" s="9"/>
      <c r="W20" s="2"/>
      <c r="X20" s="2"/>
    </row>
    <row r="21" spans="2:24" ht="15.75">
      <c r="B21" s="78">
        <v>10</v>
      </c>
      <c r="C21" s="49" t="s">
        <v>66</v>
      </c>
      <c r="D21" s="50" t="str">
        <f t="shared" si="0"/>
        <v>P</v>
      </c>
      <c r="E21" s="74">
        <f t="shared" si="1"/>
        <v>2.2727272727272729</v>
      </c>
      <c r="F21" s="51">
        <v>1</v>
      </c>
      <c r="G21" s="51">
        <v>2</v>
      </c>
      <c r="H21" s="52">
        <v>3</v>
      </c>
      <c r="I21" s="51">
        <v>3</v>
      </c>
      <c r="J21" s="51">
        <v>2</v>
      </c>
      <c r="K21" s="52">
        <v>2</v>
      </c>
      <c r="L21" s="51">
        <v>2</v>
      </c>
      <c r="M21" s="51">
        <v>3</v>
      </c>
      <c r="N21" s="52">
        <v>3</v>
      </c>
      <c r="O21" s="52">
        <v>2</v>
      </c>
      <c r="P21" s="52">
        <v>2</v>
      </c>
      <c r="Q21" s="66">
        <v>1</v>
      </c>
      <c r="R21" s="46">
        <f t="shared" si="2"/>
        <v>11</v>
      </c>
      <c r="S21" s="11">
        <f t="shared" si="3"/>
        <v>25</v>
      </c>
      <c r="T21" s="8"/>
      <c r="U21" s="9"/>
      <c r="V21" s="9"/>
      <c r="W21" s="2"/>
      <c r="X21" s="2"/>
    </row>
    <row r="22" spans="2:24" ht="15.75">
      <c r="B22" s="78">
        <v>11</v>
      </c>
      <c r="C22" s="49" t="s">
        <v>67</v>
      </c>
      <c r="D22" s="50" t="str">
        <f t="shared" si="0"/>
        <v>PVD</v>
      </c>
      <c r="E22" s="74">
        <f t="shared" si="1"/>
        <v>1.7272727272727273</v>
      </c>
      <c r="F22" s="51">
        <v>1</v>
      </c>
      <c r="G22" s="51">
        <v>2</v>
      </c>
      <c r="H22" s="51">
        <v>2</v>
      </c>
      <c r="I22" s="52">
        <v>2</v>
      </c>
      <c r="J22" s="51">
        <v>2</v>
      </c>
      <c r="K22" s="52">
        <v>2</v>
      </c>
      <c r="L22" s="51">
        <v>1</v>
      </c>
      <c r="M22" s="51">
        <v>2</v>
      </c>
      <c r="N22" s="52">
        <v>2</v>
      </c>
      <c r="O22" s="52">
        <v>1</v>
      </c>
      <c r="P22" s="52">
        <v>1</v>
      </c>
      <c r="Q22" s="66">
        <v>2</v>
      </c>
      <c r="R22" s="46">
        <f t="shared" si="2"/>
        <v>11</v>
      </c>
      <c r="S22" s="11">
        <f t="shared" si="3"/>
        <v>19</v>
      </c>
      <c r="T22" s="8"/>
      <c r="U22" s="9"/>
      <c r="V22" s="2"/>
      <c r="W22" s="2"/>
      <c r="X22" s="2"/>
    </row>
    <row r="23" spans="2:24" ht="15.75">
      <c r="B23" s="78">
        <v>12</v>
      </c>
      <c r="C23" s="49" t="s">
        <v>68</v>
      </c>
      <c r="D23" s="50" t="str">
        <f t="shared" si="0"/>
        <v>PVD</v>
      </c>
      <c r="E23" s="74">
        <f t="shared" si="1"/>
        <v>1.8181818181818181</v>
      </c>
      <c r="F23" s="51">
        <v>1</v>
      </c>
      <c r="G23" s="51">
        <v>2</v>
      </c>
      <c r="H23" s="51">
        <v>2</v>
      </c>
      <c r="I23" s="52">
        <v>2</v>
      </c>
      <c r="J23" s="51">
        <v>1</v>
      </c>
      <c r="K23" s="52">
        <v>2</v>
      </c>
      <c r="L23" s="51">
        <v>2</v>
      </c>
      <c r="M23" s="51">
        <v>2</v>
      </c>
      <c r="N23" s="52">
        <v>2</v>
      </c>
      <c r="O23" s="52">
        <v>2</v>
      </c>
      <c r="P23" s="52">
        <v>1</v>
      </c>
      <c r="Q23" s="66">
        <v>2</v>
      </c>
      <c r="R23" s="46">
        <f t="shared" si="2"/>
        <v>11</v>
      </c>
      <c r="S23" s="11">
        <f t="shared" si="3"/>
        <v>20</v>
      </c>
      <c r="T23" s="8"/>
      <c r="U23" s="9"/>
      <c r="V23" s="2"/>
      <c r="W23" s="2"/>
      <c r="X23" s="2"/>
    </row>
    <row r="24" spans="2:24" ht="15.75">
      <c r="B24" s="78">
        <v>13</v>
      </c>
      <c r="C24" s="49" t="s">
        <v>69</v>
      </c>
      <c r="D24" s="50" t="str">
        <f t="shared" si="0"/>
        <v>PVD</v>
      </c>
      <c r="E24" s="74">
        <f t="shared" si="1"/>
        <v>1.9090909090909092</v>
      </c>
      <c r="F24" s="51">
        <v>1</v>
      </c>
      <c r="G24" s="51">
        <v>2</v>
      </c>
      <c r="H24" s="52">
        <v>2</v>
      </c>
      <c r="I24" s="51">
        <v>2</v>
      </c>
      <c r="J24" s="51">
        <v>2</v>
      </c>
      <c r="K24" s="52">
        <v>2</v>
      </c>
      <c r="L24" s="51">
        <v>2</v>
      </c>
      <c r="M24" s="51">
        <v>2</v>
      </c>
      <c r="N24" s="52">
        <v>2</v>
      </c>
      <c r="O24" s="52">
        <v>2</v>
      </c>
      <c r="P24" s="52">
        <v>2</v>
      </c>
      <c r="Q24" s="66">
        <v>1</v>
      </c>
      <c r="R24" s="46">
        <f t="shared" si="2"/>
        <v>11</v>
      </c>
      <c r="S24" s="11">
        <f t="shared" si="3"/>
        <v>21</v>
      </c>
      <c r="T24" s="8"/>
      <c r="U24" s="9"/>
      <c r="V24" s="2"/>
      <c r="W24" s="2"/>
      <c r="X24" s="2"/>
    </row>
    <row r="25" spans="2:24" ht="15.75">
      <c r="B25" s="78">
        <v>14</v>
      </c>
      <c r="C25" s="49" t="s">
        <v>70</v>
      </c>
      <c r="D25" s="50" t="str">
        <f t="shared" si="0"/>
        <v>P</v>
      </c>
      <c r="E25" s="74">
        <f t="shared" si="1"/>
        <v>2.4545454545454546</v>
      </c>
      <c r="F25" s="51">
        <v>1</v>
      </c>
      <c r="G25" s="51">
        <v>3</v>
      </c>
      <c r="H25" s="52">
        <v>2</v>
      </c>
      <c r="I25" s="51">
        <v>3</v>
      </c>
      <c r="J25" s="51">
        <v>3</v>
      </c>
      <c r="K25" s="52">
        <v>2</v>
      </c>
      <c r="L25" s="51">
        <v>2</v>
      </c>
      <c r="M25" s="51">
        <v>3</v>
      </c>
      <c r="N25" s="52">
        <v>3</v>
      </c>
      <c r="O25" s="52">
        <v>2</v>
      </c>
      <c r="P25" s="52">
        <v>2</v>
      </c>
      <c r="Q25" s="66">
        <v>2</v>
      </c>
      <c r="R25" s="46">
        <f t="shared" si="2"/>
        <v>11</v>
      </c>
      <c r="S25" s="11">
        <f t="shared" si="3"/>
        <v>27</v>
      </c>
      <c r="T25" s="8"/>
      <c r="U25" s="9"/>
      <c r="V25" s="2"/>
      <c r="W25" s="2"/>
      <c r="X25" s="2"/>
    </row>
    <row r="26" spans="2:24" ht="15.75">
      <c r="B26" s="78">
        <v>15</v>
      </c>
      <c r="C26" s="49" t="s">
        <v>71</v>
      </c>
      <c r="D26" s="50" t="str">
        <f t="shared" si="0"/>
        <v>PVD</v>
      </c>
      <c r="E26" s="74">
        <f t="shared" si="1"/>
        <v>1.7272727272727273</v>
      </c>
      <c r="F26" s="51">
        <v>1</v>
      </c>
      <c r="G26" s="51">
        <v>2</v>
      </c>
      <c r="H26" s="51">
        <v>1</v>
      </c>
      <c r="I26" s="52">
        <v>2</v>
      </c>
      <c r="J26" s="51">
        <v>2</v>
      </c>
      <c r="K26" s="52">
        <v>2</v>
      </c>
      <c r="L26" s="51">
        <v>2</v>
      </c>
      <c r="M26" s="51">
        <v>2</v>
      </c>
      <c r="N26" s="52">
        <v>2</v>
      </c>
      <c r="O26" s="52">
        <v>1</v>
      </c>
      <c r="P26" s="52">
        <v>2</v>
      </c>
      <c r="Q26" s="66">
        <v>1</v>
      </c>
      <c r="R26" s="46">
        <f t="shared" si="2"/>
        <v>11</v>
      </c>
      <c r="S26" s="11">
        <f t="shared" si="3"/>
        <v>19</v>
      </c>
      <c r="T26" s="8"/>
      <c r="U26" s="9"/>
      <c r="V26" s="2"/>
      <c r="W26" s="2"/>
      <c r="X26" s="2"/>
    </row>
    <row r="27" spans="2:24" ht="15.75">
      <c r="B27" s="78">
        <v>16</v>
      </c>
      <c r="C27" s="49" t="s">
        <v>82</v>
      </c>
      <c r="D27" s="50" t="str">
        <f t="shared" si="0"/>
        <v>PV</v>
      </c>
      <c r="E27" s="74">
        <f t="shared" si="1"/>
        <v>1</v>
      </c>
      <c r="F27" s="51">
        <v>1</v>
      </c>
      <c r="G27" s="51">
        <v>1</v>
      </c>
      <c r="H27" s="51">
        <v>1</v>
      </c>
      <c r="I27" s="52">
        <v>1</v>
      </c>
      <c r="J27" s="51">
        <v>1</v>
      </c>
      <c r="K27" s="52">
        <v>1</v>
      </c>
      <c r="L27" s="51">
        <v>1</v>
      </c>
      <c r="M27" s="51">
        <v>1</v>
      </c>
      <c r="N27" s="52">
        <v>1</v>
      </c>
      <c r="O27" s="52">
        <v>1</v>
      </c>
      <c r="P27" s="52">
        <v>1</v>
      </c>
      <c r="Q27" s="66">
        <v>1</v>
      </c>
      <c r="R27" s="46">
        <f t="shared" si="2"/>
        <v>11</v>
      </c>
      <c r="S27" s="11">
        <f t="shared" si="3"/>
        <v>11</v>
      </c>
      <c r="T27" s="8"/>
      <c r="U27" s="9"/>
      <c r="V27" s="2"/>
      <c r="W27" s="2"/>
      <c r="X27" s="2"/>
    </row>
    <row r="28" spans="2:24" ht="15.75">
      <c r="B28" s="78">
        <v>17</v>
      </c>
      <c r="C28" s="49" t="s">
        <v>83</v>
      </c>
      <c r="D28" s="50" t="str">
        <f t="shared" si="0"/>
        <v>PV</v>
      </c>
      <c r="E28" s="74">
        <f t="shared" si="1"/>
        <v>1</v>
      </c>
      <c r="F28" s="51">
        <v>1</v>
      </c>
      <c r="G28" s="51">
        <v>1</v>
      </c>
      <c r="H28" s="52">
        <v>1</v>
      </c>
      <c r="I28" s="51">
        <v>1</v>
      </c>
      <c r="J28" s="51">
        <v>1</v>
      </c>
      <c r="K28" s="52">
        <v>1</v>
      </c>
      <c r="L28" s="51">
        <v>1</v>
      </c>
      <c r="M28" s="51">
        <v>1</v>
      </c>
      <c r="N28" s="52">
        <v>1</v>
      </c>
      <c r="O28" s="52">
        <v>1</v>
      </c>
      <c r="P28" s="52">
        <v>1</v>
      </c>
      <c r="Q28" s="66">
        <v>1</v>
      </c>
      <c r="R28" s="46">
        <f t="shared" si="2"/>
        <v>11</v>
      </c>
      <c r="S28" s="11">
        <f t="shared" si="3"/>
        <v>11</v>
      </c>
      <c r="T28" s="8"/>
      <c r="U28" s="9"/>
      <c r="V28" s="2"/>
      <c r="W28" s="2"/>
      <c r="X28" s="2"/>
    </row>
    <row r="29" spans="2:24" ht="15.75">
      <c r="B29" s="78">
        <v>18</v>
      </c>
      <c r="C29" s="49" t="s">
        <v>84</v>
      </c>
      <c r="D29" s="50" t="str">
        <f t="shared" si="0"/>
        <v>P</v>
      </c>
      <c r="E29" s="74">
        <f t="shared" si="1"/>
        <v>2.8</v>
      </c>
      <c r="F29" s="51">
        <v>1</v>
      </c>
      <c r="G29" s="51">
        <v>3</v>
      </c>
      <c r="H29" s="52">
        <v>3</v>
      </c>
      <c r="I29" s="51">
        <v>4</v>
      </c>
      <c r="J29" s="51">
        <v>2</v>
      </c>
      <c r="K29" s="52">
        <v>3</v>
      </c>
      <c r="L29" s="51">
        <v>3</v>
      </c>
      <c r="M29" s="51">
        <v>3</v>
      </c>
      <c r="N29" s="52">
        <v>3</v>
      </c>
      <c r="O29" s="52">
        <v>2</v>
      </c>
      <c r="P29" s="52">
        <v>2</v>
      </c>
      <c r="Q29" s="66"/>
      <c r="R29" s="46">
        <f t="shared" si="2"/>
        <v>10</v>
      </c>
      <c r="S29" s="11">
        <f t="shared" si="3"/>
        <v>28</v>
      </c>
      <c r="T29" s="8"/>
      <c r="U29" s="9"/>
      <c r="V29" s="2"/>
      <c r="W29" s="2"/>
      <c r="X29" s="2"/>
    </row>
    <row r="30" spans="2:24" ht="15.75">
      <c r="B30" s="78">
        <v>19</v>
      </c>
      <c r="C30" s="49" t="s">
        <v>85</v>
      </c>
      <c r="D30" s="50" t="str">
        <f t="shared" si="0"/>
        <v>PV</v>
      </c>
      <c r="E30" s="74">
        <f t="shared" si="1"/>
        <v>1</v>
      </c>
      <c r="F30" s="51">
        <v>1</v>
      </c>
      <c r="G30" s="51">
        <v>1</v>
      </c>
      <c r="H30" s="51">
        <v>1</v>
      </c>
      <c r="I30" s="52">
        <v>1</v>
      </c>
      <c r="J30" s="51">
        <v>1</v>
      </c>
      <c r="K30" s="52">
        <v>1</v>
      </c>
      <c r="L30" s="51">
        <v>1</v>
      </c>
      <c r="M30" s="51">
        <v>1</v>
      </c>
      <c r="N30" s="52">
        <v>1</v>
      </c>
      <c r="O30" s="52">
        <v>1</v>
      </c>
      <c r="P30" s="52">
        <v>1</v>
      </c>
      <c r="Q30" s="66">
        <v>1</v>
      </c>
      <c r="R30" s="46">
        <f t="shared" si="2"/>
        <v>11</v>
      </c>
      <c r="S30" s="11">
        <f t="shared" si="3"/>
        <v>11</v>
      </c>
      <c r="T30" s="8"/>
      <c r="U30" s="9"/>
      <c r="V30" s="2"/>
      <c r="W30" s="2"/>
      <c r="X30" s="2"/>
    </row>
    <row r="31" spans="2:24" ht="15.75">
      <c r="B31" s="78">
        <v>20</v>
      </c>
      <c r="C31" s="49" t="s">
        <v>86</v>
      </c>
      <c r="D31" s="50" t="str">
        <f t="shared" si="0"/>
        <v>P</v>
      </c>
      <c r="E31" s="74">
        <f t="shared" si="1"/>
        <v>2.8181818181818183</v>
      </c>
      <c r="F31" s="51">
        <v>1</v>
      </c>
      <c r="G31" s="51">
        <v>3</v>
      </c>
      <c r="H31" s="52">
        <v>3</v>
      </c>
      <c r="I31" s="51">
        <v>4</v>
      </c>
      <c r="J31" s="51">
        <v>2</v>
      </c>
      <c r="K31" s="52">
        <v>4</v>
      </c>
      <c r="L31" s="51">
        <v>3</v>
      </c>
      <c r="M31" s="51">
        <v>3</v>
      </c>
      <c r="N31" s="52">
        <v>3</v>
      </c>
      <c r="O31" s="52">
        <v>2</v>
      </c>
      <c r="P31" s="52">
        <v>2</v>
      </c>
      <c r="Q31" s="66">
        <v>2</v>
      </c>
      <c r="R31" s="46">
        <f t="shared" si="2"/>
        <v>11</v>
      </c>
      <c r="S31" s="11">
        <f t="shared" si="3"/>
        <v>31</v>
      </c>
      <c r="T31" s="8"/>
      <c r="U31" s="9"/>
      <c r="V31" s="2"/>
      <c r="W31" s="2"/>
      <c r="X31" s="2"/>
    </row>
    <row r="32" spans="2:24" ht="15.75">
      <c r="B32" s="78">
        <v>21</v>
      </c>
      <c r="C32" s="49" t="s">
        <v>87</v>
      </c>
      <c r="D32" s="50" t="str">
        <f t="shared" si="0"/>
        <v>PV</v>
      </c>
      <c r="E32" s="74">
        <f t="shared" si="1"/>
        <v>1</v>
      </c>
      <c r="F32" s="51">
        <v>1</v>
      </c>
      <c r="G32" s="51">
        <v>1</v>
      </c>
      <c r="H32" s="52">
        <v>1</v>
      </c>
      <c r="I32" s="51">
        <v>1</v>
      </c>
      <c r="J32" s="51">
        <v>1</v>
      </c>
      <c r="K32" s="52">
        <v>1</v>
      </c>
      <c r="L32" s="51">
        <v>1</v>
      </c>
      <c r="M32" s="51">
        <v>1</v>
      </c>
      <c r="N32" s="52">
        <v>1</v>
      </c>
      <c r="O32" s="52">
        <v>1</v>
      </c>
      <c r="P32" s="52">
        <v>1</v>
      </c>
      <c r="Q32" s="66">
        <v>1</v>
      </c>
      <c r="R32" s="46">
        <f t="shared" si="2"/>
        <v>11</v>
      </c>
      <c r="S32" s="11">
        <f t="shared" si="3"/>
        <v>11</v>
      </c>
      <c r="T32" s="8"/>
      <c r="U32" s="9"/>
      <c r="V32" s="2"/>
      <c r="W32" s="2"/>
      <c r="X32" s="2"/>
    </row>
    <row r="33" spans="2:24" ht="15.75">
      <c r="B33" s="78">
        <v>22</v>
      </c>
      <c r="C33" s="49" t="s">
        <v>88</v>
      </c>
      <c r="D33" s="50" t="str">
        <f t="shared" si="0"/>
        <v>PV</v>
      </c>
      <c r="E33" s="74">
        <f t="shared" si="1"/>
        <v>1</v>
      </c>
      <c r="F33" s="51">
        <v>1</v>
      </c>
      <c r="G33" s="51">
        <v>1</v>
      </c>
      <c r="H33" s="51">
        <v>1</v>
      </c>
      <c r="I33" s="52">
        <v>1</v>
      </c>
      <c r="J33" s="51">
        <v>1</v>
      </c>
      <c r="K33" s="52">
        <v>1</v>
      </c>
      <c r="L33" s="51">
        <v>1</v>
      </c>
      <c r="M33" s="51">
        <v>1</v>
      </c>
      <c r="N33" s="52">
        <v>1</v>
      </c>
      <c r="O33" s="52">
        <v>1</v>
      </c>
      <c r="P33" s="52">
        <v>1</v>
      </c>
      <c r="Q33" s="66">
        <v>1</v>
      </c>
      <c r="R33" s="46">
        <f t="shared" si="2"/>
        <v>11</v>
      </c>
      <c r="S33" s="11">
        <f t="shared" si="3"/>
        <v>11</v>
      </c>
      <c r="T33" s="8"/>
      <c r="U33" s="9"/>
      <c r="V33" s="2"/>
      <c r="W33" s="2"/>
      <c r="X33" s="2"/>
    </row>
    <row r="34" spans="2:24" ht="15.75">
      <c r="B34" s="78">
        <v>23</v>
      </c>
      <c r="C34" s="49" t="s">
        <v>89</v>
      </c>
      <c r="D34" s="50" t="str">
        <f t="shared" si="0"/>
        <v>PV</v>
      </c>
      <c r="E34" s="74">
        <f t="shared" si="1"/>
        <v>1.3636363636363635</v>
      </c>
      <c r="F34" s="51">
        <v>1</v>
      </c>
      <c r="G34" s="51">
        <v>2</v>
      </c>
      <c r="H34" s="51">
        <v>1</v>
      </c>
      <c r="I34" s="52">
        <v>1</v>
      </c>
      <c r="J34" s="51">
        <v>1</v>
      </c>
      <c r="K34" s="52">
        <v>2</v>
      </c>
      <c r="L34" s="51">
        <v>1</v>
      </c>
      <c r="M34" s="51">
        <v>1</v>
      </c>
      <c r="N34" s="52">
        <v>2</v>
      </c>
      <c r="O34" s="52">
        <v>1</v>
      </c>
      <c r="P34" s="52">
        <v>1</v>
      </c>
      <c r="Q34" s="66">
        <v>2</v>
      </c>
      <c r="R34" s="46">
        <f t="shared" si="2"/>
        <v>11</v>
      </c>
      <c r="S34" s="11">
        <f t="shared" si="3"/>
        <v>15</v>
      </c>
      <c r="T34" s="8"/>
      <c r="U34" s="9"/>
      <c r="V34" s="2"/>
      <c r="W34" s="2"/>
      <c r="X34" s="2"/>
    </row>
    <row r="35" spans="2:24" ht="15.75">
      <c r="B35" s="78">
        <v>24</v>
      </c>
      <c r="C35" s="49" t="s">
        <v>90</v>
      </c>
      <c r="D35" s="50" t="str">
        <f t="shared" si="0"/>
        <v>P</v>
      </c>
      <c r="E35" s="74">
        <f t="shared" si="1"/>
        <v>2.5454545454545454</v>
      </c>
      <c r="F35" s="51">
        <v>1</v>
      </c>
      <c r="G35" s="51">
        <v>3</v>
      </c>
      <c r="H35" s="51">
        <v>3</v>
      </c>
      <c r="I35" s="52">
        <v>4</v>
      </c>
      <c r="J35" s="51">
        <v>3</v>
      </c>
      <c r="K35" s="52">
        <v>2</v>
      </c>
      <c r="L35" s="51">
        <v>3</v>
      </c>
      <c r="M35" s="51">
        <v>3</v>
      </c>
      <c r="N35" s="52">
        <v>3</v>
      </c>
      <c r="O35" s="52">
        <v>1</v>
      </c>
      <c r="P35" s="52">
        <v>2</v>
      </c>
      <c r="Q35" s="66">
        <v>1</v>
      </c>
      <c r="R35" s="46">
        <f t="shared" si="2"/>
        <v>11</v>
      </c>
      <c r="S35" s="11">
        <f t="shared" si="3"/>
        <v>28</v>
      </c>
      <c r="T35" s="8"/>
      <c r="U35" s="9"/>
      <c r="V35" s="2"/>
      <c r="W35" s="2"/>
      <c r="X35" s="2"/>
    </row>
    <row r="36" spans="2:24" ht="15.75">
      <c r="B36" s="78">
        <v>25</v>
      </c>
      <c r="C36" s="49" t="s">
        <v>91</v>
      </c>
      <c r="D36" s="50" t="str">
        <f t="shared" si="0"/>
        <v>P</v>
      </c>
      <c r="E36" s="74">
        <f t="shared" si="1"/>
        <v>3.0909090909090908</v>
      </c>
      <c r="F36" s="51">
        <v>1</v>
      </c>
      <c r="G36" s="51">
        <v>4</v>
      </c>
      <c r="H36" s="51">
        <v>3</v>
      </c>
      <c r="I36" s="52">
        <v>4</v>
      </c>
      <c r="J36" s="51">
        <v>3</v>
      </c>
      <c r="K36" s="52">
        <v>3</v>
      </c>
      <c r="L36" s="51">
        <v>4</v>
      </c>
      <c r="M36" s="51">
        <v>4</v>
      </c>
      <c r="N36" s="52">
        <v>3</v>
      </c>
      <c r="O36" s="52">
        <v>2</v>
      </c>
      <c r="P36" s="52">
        <v>2</v>
      </c>
      <c r="Q36" s="66">
        <v>2</v>
      </c>
      <c r="R36" s="46">
        <f t="shared" si="2"/>
        <v>11</v>
      </c>
      <c r="S36" s="11">
        <f t="shared" si="3"/>
        <v>34</v>
      </c>
      <c r="T36" s="8"/>
      <c r="U36" s="9"/>
      <c r="V36" s="2"/>
      <c r="W36" s="2"/>
      <c r="X36" s="2"/>
    </row>
    <row r="37" spans="2:24" ht="15.75">
      <c r="B37" s="78">
        <v>26</v>
      </c>
      <c r="C37" s="49" t="s">
        <v>92</v>
      </c>
      <c r="D37" s="50" t="str">
        <f t="shared" si="0"/>
        <v>PVD</v>
      </c>
      <c r="E37" s="74">
        <f t="shared" si="1"/>
        <v>1.5454545454545454</v>
      </c>
      <c r="F37" s="51">
        <v>1</v>
      </c>
      <c r="G37" s="51">
        <v>2</v>
      </c>
      <c r="H37" s="51">
        <v>1</v>
      </c>
      <c r="I37" s="52">
        <v>1</v>
      </c>
      <c r="J37" s="51">
        <v>1</v>
      </c>
      <c r="K37" s="52">
        <v>2</v>
      </c>
      <c r="L37" s="51">
        <v>2</v>
      </c>
      <c r="M37" s="51">
        <v>2</v>
      </c>
      <c r="N37" s="52">
        <v>2</v>
      </c>
      <c r="O37" s="51">
        <v>2</v>
      </c>
      <c r="P37" s="52">
        <v>1</v>
      </c>
      <c r="Q37" s="66">
        <v>1</v>
      </c>
      <c r="R37" s="46">
        <f t="shared" si="2"/>
        <v>11</v>
      </c>
      <c r="S37" s="11">
        <f t="shared" si="3"/>
        <v>17</v>
      </c>
      <c r="T37" s="8"/>
      <c r="U37" s="9"/>
      <c r="V37" s="2"/>
      <c r="W37" s="2"/>
      <c r="X37" s="2"/>
    </row>
    <row r="38" spans="2:24" ht="15.75">
      <c r="B38" s="78">
        <v>27</v>
      </c>
      <c r="C38" s="49" t="s">
        <v>93</v>
      </c>
      <c r="D38" s="50" t="str">
        <f t="shared" si="0"/>
        <v>P</v>
      </c>
      <c r="E38" s="74">
        <f t="shared" si="1"/>
        <v>2.1818181818181817</v>
      </c>
      <c r="F38" s="51">
        <v>1</v>
      </c>
      <c r="G38" s="51">
        <v>2</v>
      </c>
      <c r="H38" s="52">
        <v>2</v>
      </c>
      <c r="I38" s="51">
        <v>3</v>
      </c>
      <c r="J38" s="51">
        <v>2</v>
      </c>
      <c r="K38" s="52">
        <v>2</v>
      </c>
      <c r="L38" s="51">
        <v>3</v>
      </c>
      <c r="M38" s="51">
        <v>3</v>
      </c>
      <c r="N38" s="52">
        <v>2</v>
      </c>
      <c r="O38" s="51">
        <v>2</v>
      </c>
      <c r="P38" s="52">
        <v>1</v>
      </c>
      <c r="Q38" s="66">
        <v>2</v>
      </c>
      <c r="R38" s="46">
        <f t="shared" si="2"/>
        <v>11</v>
      </c>
      <c r="S38" s="11">
        <f t="shared" si="3"/>
        <v>24</v>
      </c>
      <c r="T38" s="8"/>
      <c r="U38" s="9"/>
      <c r="V38" s="2"/>
      <c r="W38" s="2"/>
      <c r="X38" s="2"/>
    </row>
    <row r="39" spans="2:24" ht="15.75">
      <c r="B39" s="78">
        <v>28</v>
      </c>
      <c r="C39" s="49" t="s">
        <v>94</v>
      </c>
      <c r="D39" s="50" t="str">
        <f t="shared" si="0"/>
        <v>PVD</v>
      </c>
      <c r="E39" s="74">
        <f t="shared" si="1"/>
        <v>1.8181818181818181</v>
      </c>
      <c r="F39" s="51">
        <v>1</v>
      </c>
      <c r="G39" s="51">
        <v>2</v>
      </c>
      <c r="H39" s="52">
        <v>2</v>
      </c>
      <c r="I39" s="51">
        <v>2</v>
      </c>
      <c r="J39" s="51">
        <v>1</v>
      </c>
      <c r="K39" s="52">
        <v>1</v>
      </c>
      <c r="L39" s="51">
        <v>3</v>
      </c>
      <c r="M39" s="51">
        <v>3</v>
      </c>
      <c r="N39" s="52">
        <v>2</v>
      </c>
      <c r="O39" s="51">
        <v>1</v>
      </c>
      <c r="P39" s="52">
        <v>2</v>
      </c>
      <c r="Q39" s="66">
        <v>1</v>
      </c>
      <c r="R39" s="46">
        <f t="shared" si="2"/>
        <v>11</v>
      </c>
      <c r="S39" s="11">
        <f t="shared" si="3"/>
        <v>20</v>
      </c>
      <c r="T39" s="8"/>
      <c r="U39" s="9"/>
      <c r="V39" s="2"/>
      <c r="W39" s="2"/>
      <c r="X39" s="2"/>
    </row>
    <row r="40" spans="2:24" ht="16.5" thickBot="1">
      <c r="B40" s="79">
        <v>29</v>
      </c>
      <c r="C40" s="68" t="s">
        <v>95</v>
      </c>
      <c r="D40" s="69" t="str">
        <f t="shared" si="0"/>
        <v>PVD</v>
      </c>
      <c r="E40" s="75">
        <f t="shared" si="1"/>
        <v>2</v>
      </c>
      <c r="F40" s="70">
        <v>1</v>
      </c>
      <c r="G40" s="70">
        <v>2</v>
      </c>
      <c r="H40" s="70">
        <v>2</v>
      </c>
      <c r="I40" s="71">
        <v>3</v>
      </c>
      <c r="J40" s="70">
        <v>1</v>
      </c>
      <c r="K40" s="71">
        <v>2</v>
      </c>
      <c r="L40" s="70">
        <v>2</v>
      </c>
      <c r="M40" s="70">
        <v>3</v>
      </c>
      <c r="N40" s="71">
        <v>1</v>
      </c>
      <c r="O40" s="70">
        <v>1</v>
      </c>
      <c r="P40" s="71">
        <v>3</v>
      </c>
      <c r="Q40" s="72">
        <v>2</v>
      </c>
      <c r="R40" s="46">
        <f t="shared" si="2"/>
        <v>11</v>
      </c>
      <c r="S40" s="11">
        <f t="shared" si="3"/>
        <v>22</v>
      </c>
      <c r="T40" s="8"/>
      <c r="U40" s="9"/>
      <c r="V40" s="2"/>
      <c r="W40" s="2"/>
      <c r="X40" s="2"/>
    </row>
    <row r="41" spans="2:24" ht="16.5" thickTop="1">
      <c r="B41" s="47"/>
      <c r="C41" s="47"/>
      <c r="D41" s="47"/>
      <c r="E41" s="48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12"/>
      <c r="S41" s="12"/>
      <c r="T41" s="2"/>
      <c r="U41" s="2"/>
      <c r="V41" s="2"/>
      <c r="W41" s="2"/>
      <c r="X41" s="2"/>
    </row>
    <row r="44" spans="2:24">
      <c r="B44" s="15"/>
      <c r="D44" s="16"/>
    </row>
    <row r="45" spans="2:24">
      <c r="B45" s="15"/>
      <c r="D45" s="16"/>
    </row>
    <row r="46" spans="2:24">
      <c r="B46" s="15"/>
      <c r="D46" s="16"/>
    </row>
    <row r="47" spans="2:24">
      <c r="B47" s="15"/>
      <c r="D47" s="16"/>
    </row>
    <row r="49" spans="3:3">
      <c r="C49" s="15"/>
    </row>
    <row r="50" spans="3:3">
      <c r="C50" s="9"/>
    </row>
    <row r="51" spans="3:3">
      <c r="C51" s="15"/>
    </row>
    <row r="52" spans="3:3">
      <c r="C52" s="15"/>
    </row>
    <row r="53" spans="3:3">
      <c r="C53" s="15"/>
    </row>
    <row r="54" spans="3:3">
      <c r="C54" s="15"/>
    </row>
    <row r="55" spans="3:3">
      <c r="C55" s="15"/>
    </row>
    <row r="56" spans="3:3">
      <c r="C56" s="15"/>
    </row>
  </sheetData>
  <phoneticPr fontId="0" type="noConversion"/>
  <pageMargins left="0.75" right="0.75" top="1" bottom="1" header="0.4921259845" footer="0.492125984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2:X50"/>
  <sheetViews>
    <sheetView showGridLines="0" workbookViewId="0">
      <selection activeCell="L115" sqref="L115"/>
    </sheetView>
  </sheetViews>
  <sheetFormatPr defaultColWidth="12.5703125" defaultRowHeight="12.75"/>
  <cols>
    <col min="1" max="1" width="6.7109375" customWidth="1"/>
    <col min="2" max="2" width="4.85546875" customWidth="1"/>
    <col min="3" max="3" width="25.42578125" customWidth="1"/>
    <col min="4" max="4" width="7.42578125" customWidth="1"/>
    <col min="5" max="5" width="8.7109375" style="14" customWidth="1"/>
    <col min="6" max="17" width="4.5703125" customWidth="1"/>
    <col min="18" max="19" width="7.42578125" hidden="1" customWidth="1"/>
    <col min="20" max="20" width="11.85546875" customWidth="1"/>
  </cols>
  <sheetData>
    <row r="2" spans="2:24" ht="30.75">
      <c r="B2" s="135" t="s">
        <v>7</v>
      </c>
      <c r="C2" s="2"/>
      <c r="D2" s="2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2:24">
      <c r="B3" s="2"/>
      <c r="C3" s="2"/>
      <c r="D3" s="2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2:24" ht="13.5" thickBot="1">
      <c r="B4" s="2"/>
      <c r="C4" s="2"/>
      <c r="D4" s="2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2:24" ht="17.25" thickTop="1" thickBot="1">
      <c r="B5" s="57" t="s">
        <v>8</v>
      </c>
      <c r="C5" s="58" t="s">
        <v>9</v>
      </c>
      <c r="D5" s="59" t="s">
        <v>10</v>
      </c>
      <c r="E5" s="60" t="s">
        <v>11</v>
      </c>
      <c r="F5" s="61" t="s">
        <v>12</v>
      </c>
      <c r="G5" s="61" t="s">
        <v>13</v>
      </c>
      <c r="H5" s="61" t="s">
        <v>14</v>
      </c>
      <c r="I5" s="61" t="s">
        <v>15</v>
      </c>
      <c r="J5" s="61" t="s">
        <v>16</v>
      </c>
      <c r="K5" s="62" t="s">
        <v>17</v>
      </c>
      <c r="L5" s="61" t="s">
        <v>18</v>
      </c>
      <c r="M5" s="61" t="s">
        <v>19</v>
      </c>
      <c r="N5" s="62" t="s">
        <v>20</v>
      </c>
      <c r="O5" s="63" t="s">
        <v>21</v>
      </c>
      <c r="P5" s="62" t="s">
        <v>22</v>
      </c>
      <c r="Q5" s="64" t="s">
        <v>23</v>
      </c>
      <c r="R5" s="4" t="s">
        <v>24</v>
      </c>
      <c r="S5" s="5" t="s">
        <v>25</v>
      </c>
      <c r="T5" s="6"/>
      <c r="U5" s="7"/>
      <c r="V5" s="7"/>
      <c r="W5" s="2"/>
      <c r="X5" s="2"/>
    </row>
    <row r="6" spans="2:24" ht="16.5" thickTop="1">
      <c r="B6" s="76">
        <v>1</v>
      </c>
      <c r="C6" s="53" t="s">
        <v>105</v>
      </c>
      <c r="D6" s="54" t="str">
        <f t="shared" ref="D6:D34" si="0">IF(AND(AND(E6&lt;=1.5,F6=1),MAX(G6:Q6)&lt;=2),"PV",IF(AND(E6&lt;=2,MAX(G6:Q6)&lt;=3),"PVD",IF(MAX(G6:Q6)&lt;=4,"P","N")))</f>
        <v>PVD</v>
      </c>
      <c r="E6" s="73">
        <f t="shared" ref="E6:E34" si="1">AVERAGE(G6:Q6)</f>
        <v>1.5454545454545454</v>
      </c>
      <c r="F6" s="55">
        <v>1</v>
      </c>
      <c r="G6" s="55">
        <v>2</v>
      </c>
      <c r="H6" s="56">
        <v>2</v>
      </c>
      <c r="I6" s="55">
        <v>2</v>
      </c>
      <c r="J6" s="55">
        <v>1</v>
      </c>
      <c r="K6" s="56">
        <v>1</v>
      </c>
      <c r="L6" s="55">
        <v>2</v>
      </c>
      <c r="M6" s="55">
        <v>2</v>
      </c>
      <c r="N6" s="56">
        <v>2</v>
      </c>
      <c r="O6" s="56">
        <v>1</v>
      </c>
      <c r="P6" s="56">
        <v>1</v>
      </c>
      <c r="Q6" s="65">
        <v>1</v>
      </c>
      <c r="R6" s="4">
        <f t="shared" ref="R6:R34" si="2">COUNT(G6:Q6)</f>
        <v>11</v>
      </c>
      <c r="S6" s="5">
        <f t="shared" ref="S6:S34" si="3">SUM(G6:Q6)</f>
        <v>17</v>
      </c>
      <c r="T6" s="8"/>
      <c r="U6" s="9"/>
      <c r="V6" s="9"/>
      <c r="W6" s="2"/>
      <c r="X6" s="2"/>
    </row>
    <row r="7" spans="2:24" ht="15.75">
      <c r="B7" s="77">
        <v>2</v>
      </c>
      <c r="C7" s="49" t="s">
        <v>58</v>
      </c>
      <c r="D7" s="50" t="str">
        <f t="shared" si="0"/>
        <v>N</v>
      </c>
      <c r="E7" s="74">
        <f t="shared" si="1"/>
        <v>3.3636363636363638</v>
      </c>
      <c r="F7" s="51">
        <v>1</v>
      </c>
      <c r="G7" s="51">
        <v>3</v>
      </c>
      <c r="H7" s="52">
        <v>5</v>
      </c>
      <c r="I7" s="51">
        <v>3</v>
      </c>
      <c r="J7" s="51">
        <v>4</v>
      </c>
      <c r="K7" s="52">
        <v>4</v>
      </c>
      <c r="L7" s="51">
        <v>3</v>
      </c>
      <c r="M7" s="51">
        <v>3</v>
      </c>
      <c r="N7" s="52">
        <v>4</v>
      </c>
      <c r="O7" s="52">
        <v>3</v>
      </c>
      <c r="P7" s="52">
        <v>3</v>
      </c>
      <c r="Q7" s="66">
        <v>2</v>
      </c>
      <c r="R7" s="10">
        <f t="shared" si="2"/>
        <v>11</v>
      </c>
      <c r="S7" s="11">
        <f t="shared" si="3"/>
        <v>37</v>
      </c>
      <c r="T7" s="8"/>
      <c r="U7" s="9"/>
      <c r="V7" s="2"/>
      <c r="W7" s="2"/>
      <c r="X7" s="2"/>
    </row>
    <row r="8" spans="2:24" ht="15.75">
      <c r="B8" s="78">
        <v>3</v>
      </c>
      <c r="C8" s="49" t="s">
        <v>59</v>
      </c>
      <c r="D8" s="50" t="str">
        <f t="shared" si="0"/>
        <v>P</v>
      </c>
      <c r="E8" s="74">
        <f t="shared" si="1"/>
        <v>2.0909090909090908</v>
      </c>
      <c r="F8" s="51">
        <v>1</v>
      </c>
      <c r="G8" s="51">
        <v>3</v>
      </c>
      <c r="H8" s="52">
        <v>2</v>
      </c>
      <c r="I8" s="51">
        <v>1</v>
      </c>
      <c r="J8" s="51">
        <v>2</v>
      </c>
      <c r="K8" s="52">
        <v>2</v>
      </c>
      <c r="L8" s="51">
        <v>2</v>
      </c>
      <c r="M8" s="51">
        <v>3</v>
      </c>
      <c r="N8" s="52">
        <v>3</v>
      </c>
      <c r="O8" s="52">
        <v>2</v>
      </c>
      <c r="P8" s="52">
        <v>2</v>
      </c>
      <c r="Q8" s="67">
        <v>1</v>
      </c>
      <c r="R8" s="10">
        <f t="shared" si="2"/>
        <v>11</v>
      </c>
      <c r="S8" s="11">
        <f t="shared" si="3"/>
        <v>23</v>
      </c>
      <c r="T8" s="8"/>
      <c r="U8" s="9"/>
      <c r="V8" s="9"/>
      <c r="W8" s="2"/>
      <c r="X8" s="2"/>
    </row>
    <row r="9" spans="2:24" ht="15.75">
      <c r="B9" s="78">
        <v>4</v>
      </c>
      <c r="C9" s="49" t="s">
        <v>60</v>
      </c>
      <c r="D9" s="50" t="str">
        <f t="shared" si="0"/>
        <v>P</v>
      </c>
      <c r="E9" s="74">
        <f t="shared" si="1"/>
        <v>2.4545454545454546</v>
      </c>
      <c r="F9" s="51">
        <v>1</v>
      </c>
      <c r="G9" s="51">
        <v>3</v>
      </c>
      <c r="H9" s="51">
        <v>3</v>
      </c>
      <c r="I9" s="52">
        <v>3</v>
      </c>
      <c r="J9" s="51">
        <v>2</v>
      </c>
      <c r="K9" s="52">
        <v>2</v>
      </c>
      <c r="L9" s="51">
        <v>3</v>
      </c>
      <c r="M9" s="51">
        <v>2</v>
      </c>
      <c r="N9" s="52">
        <v>2</v>
      </c>
      <c r="O9" s="52">
        <v>2</v>
      </c>
      <c r="P9" s="52">
        <v>3</v>
      </c>
      <c r="Q9" s="66">
        <v>2</v>
      </c>
      <c r="R9" s="10">
        <f t="shared" si="2"/>
        <v>11</v>
      </c>
      <c r="S9" s="11">
        <f t="shared" si="3"/>
        <v>27</v>
      </c>
      <c r="T9" s="8"/>
      <c r="U9" s="9"/>
      <c r="V9" s="9"/>
      <c r="W9" s="2"/>
      <c r="X9" s="2"/>
    </row>
    <row r="10" spans="2:24" ht="15.75">
      <c r="B10" s="78">
        <v>5</v>
      </c>
      <c r="C10" s="49" t="s">
        <v>61</v>
      </c>
      <c r="D10" s="50" t="str">
        <f t="shared" si="0"/>
        <v>P</v>
      </c>
      <c r="E10" s="74">
        <f t="shared" si="1"/>
        <v>2.7272727272727271</v>
      </c>
      <c r="F10" s="51">
        <v>1</v>
      </c>
      <c r="G10" s="51">
        <v>3</v>
      </c>
      <c r="H10" s="52">
        <v>3</v>
      </c>
      <c r="I10" s="51">
        <v>3</v>
      </c>
      <c r="J10" s="51">
        <v>1</v>
      </c>
      <c r="K10" s="52">
        <v>2</v>
      </c>
      <c r="L10" s="51">
        <v>3</v>
      </c>
      <c r="M10" s="51">
        <v>3</v>
      </c>
      <c r="N10" s="52">
        <v>4</v>
      </c>
      <c r="O10" s="52">
        <v>3</v>
      </c>
      <c r="P10" s="52">
        <v>3</v>
      </c>
      <c r="Q10" s="66">
        <v>2</v>
      </c>
      <c r="R10" s="10">
        <f t="shared" si="2"/>
        <v>11</v>
      </c>
      <c r="S10" s="11">
        <f t="shared" si="3"/>
        <v>30</v>
      </c>
      <c r="T10" s="8"/>
      <c r="U10" s="9"/>
      <c r="V10" s="2"/>
      <c r="W10" s="2"/>
      <c r="X10" s="2"/>
    </row>
    <row r="11" spans="2:24" ht="15.75">
      <c r="B11" s="78">
        <v>6</v>
      </c>
      <c r="C11" s="49" t="s">
        <v>62</v>
      </c>
      <c r="D11" s="50" t="str">
        <f t="shared" si="0"/>
        <v>PV</v>
      </c>
      <c r="E11" s="74">
        <f t="shared" si="1"/>
        <v>1.4545454545454546</v>
      </c>
      <c r="F11" s="51">
        <v>1</v>
      </c>
      <c r="G11" s="51">
        <v>2</v>
      </c>
      <c r="H11" s="51">
        <v>1</v>
      </c>
      <c r="I11" s="52">
        <v>2</v>
      </c>
      <c r="J11" s="51">
        <v>1</v>
      </c>
      <c r="K11" s="52">
        <v>2</v>
      </c>
      <c r="L11" s="51">
        <v>1</v>
      </c>
      <c r="M11" s="51">
        <v>2</v>
      </c>
      <c r="N11" s="52">
        <v>1</v>
      </c>
      <c r="O11" s="52">
        <v>2</v>
      </c>
      <c r="P11" s="52">
        <v>1</v>
      </c>
      <c r="Q11" s="66">
        <v>1</v>
      </c>
      <c r="R11" s="10">
        <f t="shared" si="2"/>
        <v>11</v>
      </c>
      <c r="S11" s="11">
        <f t="shared" si="3"/>
        <v>16</v>
      </c>
      <c r="T11" s="8"/>
      <c r="U11" s="9"/>
      <c r="V11" s="9"/>
      <c r="W11" s="2"/>
      <c r="X11" s="2"/>
    </row>
    <row r="12" spans="2:24" ht="15.75">
      <c r="B12" s="78">
        <v>7</v>
      </c>
      <c r="C12" s="49" t="s">
        <v>63</v>
      </c>
      <c r="D12" s="50" t="str">
        <f t="shared" si="0"/>
        <v>P</v>
      </c>
      <c r="E12" s="74">
        <f t="shared" si="1"/>
        <v>2.3636363636363638</v>
      </c>
      <c r="F12" s="51">
        <v>1</v>
      </c>
      <c r="G12" s="51">
        <v>3</v>
      </c>
      <c r="H12" s="51">
        <v>3</v>
      </c>
      <c r="I12" s="52">
        <v>3</v>
      </c>
      <c r="J12" s="51">
        <v>2</v>
      </c>
      <c r="K12" s="52">
        <v>2</v>
      </c>
      <c r="L12" s="51">
        <v>2</v>
      </c>
      <c r="M12" s="51">
        <v>3</v>
      </c>
      <c r="N12" s="52">
        <v>2</v>
      </c>
      <c r="O12" s="52">
        <v>2</v>
      </c>
      <c r="P12" s="52">
        <v>2</v>
      </c>
      <c r="Q12" s="67">
        <v>2</v>
      </c>
      <c r="R12" s="10">
        <f t="shared" si="2"/>
        <v>11</v>
      </c>
      <c r="S12" s="11">
        <f t="shared" si="3"/>
        <v>26</v>
      </c>
      <c r="T12" s="8"/>
      <c r="U12" s="9"/>
      <c r="V12" s="9"/>
      <c r="W12" s="2"/>
      <c r="X12" s="2"/>
    </row>
    <row r="13" spans="2:24" ht="15.75">
      <c r="B13" s="78">
        <v>8</v>
      </c>
      <c r="C13" s="49" t="s">
        <v>64</v>
      </c>
      <c r="D13" s="50" t="str">
        <f t="shared" si="0"/>
        <v>PVD</v>
      </c>
      <c r="E13" s="74">
        <f t="shared" si="1"/>
        <v>1.5454545454545454</v>
      </c>
      <c r="F13" s="51">
        <v>1</v>
      </c>
      <c r="G13" s="51">
        <v>2</v>
      </c>
      <c r="H13" s="52">
        <v>1</v>
      </c>
      <c r="I13" s="51">
        <v>2</v>
      </c>
      <c r="J13" s="51">
        <v>1</v>
      </c>
      <c r="K13" s="52">
        <v>2</v>
      </c>
      <c r="L13" s="51">
        <v>1</v>
      </c>
      <c r="M13" s="51">
        <v>2</v>
      </c>
      <c r="N13" s="52">
        <v>1</v>
      </c>
      <c r="O13" s="52">
        <v>2</v>
      </c>
      <c r="P13" s="52">
        <v>1</v>
      </c>
      <c r="Q13" s="66">
        <v>2</v>
      </c>
      <c r="R13" s="10">
        <f t="shared" si="2"/>
        <v>11</v>
      </c>
      <c r="S13" s="11">
        <f t="shared" si="3"/>
        <v>17</v>
      </c>
      <c r="T13" s="8"/>
      <c r="U13" s="9"/>
      <c r="V13" s="2"/>
      <c r="W13" s="2"/>
      <c r="X13" s="2"/>
    </row>
    <row r="14" spans="2:24" ht="15.75">
      <c r="B14" s="78">
        <v>9</v>
      </c>
      <c r="C14" s="49" t="s">
        <v>65</v>
      </c>
      <c r="D14" s="50" t="str">
        <f t="shared" si="0"/>
        <v>P</v>
      </c>
      <c r="E14" s="74">
        <f t="shared" si="1"/>
        <v>3.0909090909090908</v>
      </c>
      <c r="F14" s="51">
        <v>1</v>
      </c>
      <c r="G14" s="51">
        <v>4</v>
      </c>
      <c r="H14" s="52">
        <v>4</v>
      </c>
      <c r="I14" s="51">
        <v>2</v>
      </c>
      <c r="J14" s="51">
        <v>3</v>
      </c>
      <c r="K14" s="52">
        <v>2</v>
      </c>
      <c r="L14" s="51">
        <v>3</v>
      </c>
      <c r="M14" s="51">
        <v>4</v>
      </c>
      <c r="N14" s="52">
        <v>4</v>
      </c>
      <c r="O14" s="52">
        <v>3</v>
      </c>
      <c r="P14" s="52">
        <v>3</v>
      </c>
      <c r="Q14" s="66">
        <v>2</v>
      </c>
      <c r="R14" s="10">
        <f t="shared" si="2"/>
        <v>11</v>
      </c>
      <c r="S14" s="11">
        <f t="shared" si="3"/>
        <v>34</v>
      </c>
      <c r="T14" s="8"/>
      <c r="U14" s="9"/>
      <c r="V14" s="9"/>
      <c r="W14" s="2"/>
      <c r="X14" s="2"/>
    </row>
    <row r="15" spans="2:24" ht="15.75">
      <c r="B15" s="78">
        <v>10</v>
      </c>
      <c r="C15" s="49" t="s">
        <v>66</v>
      </c>
      <c r="D15" s="50" t="str">
        <f t="shared" si="0"/>
        <v>P</v>
      </c>
      <c r="E15" s="74">
        <f t="shared" si="1"/>
        <v>2.2727272727272729</v>
      </c>
      <c r="F15" s="51">
        <v>1</v>
      </c>
      <c r="G15" s="51">
        <v>2</v>
      </c>
      <c r="H15" s="52">
        <v>3</v>
      </c>
      <c r="I15" s="51">
        <v>3</v>
      </c>
      <c r="J15" s="51">
        <v>2</v>
      </c>
      <c r="K15" s="52">
        <v>2</v>
      </c>
      <c r="L15" s="51">
        <v>2</v>
      </c>
      <c r="M15" s="51">
        <v>3</v>
      </c>
      <c r="N15" s="52">
        <v>3</v>
      </c>
      <c r="O15" s="52">
        <v>2</v>
      </c>
      <c r="P15" s="52">
        <v>2</v>
      </c>
      <c r="Q15" s="66">
        <v>1</v>
      </c>
      <c r="R15" s="10">
        <f t="shared" si="2"/>
        <v>11</v>
      </c>
      <c r="S15" s="11">
        <f t="shared" si="3"/>
        <v>25</v>
      </c>
      <c r="T15" s="8"/>
      <c r="U15" s="9"/>
      <c r="V15" s="9"/>
      <c r="W15" s="2"/>
      <c r="X15" s="2"/>
    </row>
    <row r="16" spans="2:24" ht="15.75">
      <c r="B16" s="78">
        <v>11</v>
      </c>
      <c r="C16" s="49" t="s">
        <v>67</v>
      </c>
      <c r="D16" s="50" t="str">
        <f t="shared" si="0"/>
        <v>PVD</v>
      </c>
      <c r="E16" s="74">
        <f t="shared" si="1"/>
        <v>1.7272727272727273</v>
      </c>
      <c r="F16" s="51">
        <v>1</v>
      </c>
      <c r="G16" s="51">
        <v>2</v>
      </c>
      <c r="H16" s="51">
        <v>2</v>
      </c>
      <c r="I16" s="52">
        <v>2</v>
      </c>
      <c r="J16" s="51">
        <v>2</v>
      </c>
      <c r="K16" s="52">
        <v>2</v>
      </c>
      <c r="L16" s="51">
        <v>1</v>
      </c>
      <c r="M16" s="51">
        <v>2</v>
      </c>
      <c r="N16" s="52">
        <v>2</v>
      </c>
      <c r="O16" s="52">
        <v>1</v>
      </c>
      <c r="P16" s="52">
        <v>1</v>
      </c>
      <c r="Q16" s="66">
        <v>2</v>
      </c>
      <c r="R16" s="10">
        <f t="shared" si="2"/>
        <v>11</v>
      </c>
      <c r="S16" s="11">
        <f t="shared" si="3"/>
        <v>19</v>
      </c>
      <c r="T16" s="8"/>
      <c r="U16" s="9"/>
      <c r="V16" s="2"/>
      <c r="W16" s="2"/>
      <c r="X16" s="2"/>
    </row>
    <row r="17" spans="2:24" ht="15.75">
      <c r="B17" s="78">
        <v>12</v>
      </c>
      <c r="C17" s="49" t="s">
        <v>68</v>
      </c>
      <c r="D17" s="50" t="str">
        <f t="shared" si="0"/>
        <v>PVD</v>
      </c>
      <c r="E17" s="74">
        <f t="shared" si="1"/>
        <v>1.8181818181818181</v>
      </c>
      <c r="F17" s="51">
        <v>1</v>
      </c>
      <c r="G17" s="51">
        <v>2</v>
      </c>
      <c r="H17" s="51">
        <v>2</v>
      </c>
      <c r="I17" s="52">
        <v>2</v>
      </c>
      <c r="J17" s="51">
        <v>1</v>
      </c>
      <c r="K17" s="52">
        <v>2</v>
      </c>
      <c r="L17" s="51">
        <v>2</v>
      </c>
      <c r="M17" s="51">
        <v>2</v>
      </c>
      <c r="N17" s="52">
        <v>2</v>
      </c>
      <c r="O17" s="52">
        <v>2</v>
      </c>
      <c r="P17" s="52">
        <v>1</v>
      </c>
      <c r="Q17" s="66">
        <v>2</v>
      </c>
      <c r="R17" s="10">
        <f t="shared" si="2"/>
        <v>11</v>
      </c>
      <c r="S17" s="11">
        <f t="shared" si="3"/>
        <v>20</v>
      </c>
      <c r="T17" s="8"/>
      <c r="U17" s="9"/>
      <c r="V17" s="2"/>
      <c r="W17" s="2"/>
      <c r="X17" s="2"/>
    </row>
    <row r="18" spans="2:24" ht="15.75">
      <c r="B18" s="78">
        <v>13</v>
      </c>
      <c r="C18" s="49" t="s">
        <v>69</v>
      </c>
      <c r="D18" s="50" t="str">
        <f t="shared" si="0"/>
        <v>PVD</v>
      </c>
      <c r="E18" s="74">
        <f t="shared" si="1"/>
        <v>1.9090909090909092</v>
      </c>
      <c r="F18" s="51">
        <v>1</v>
      </c>
      <c r="G18" s="51">
        <v>2</v>
      </c>
      <c r="H18" s="52">
        <v>2</v>
      </c>
      <c r="I18" s="51">
        <v>2</v>
      </c>
      <c r="J18" s="51">
        <v>2</v>
      </c>
      <c r="K18" s="52">
        <v>2</v>
      </c>
      <c r="L18" s="51">
        <v>2</v>
      </c>
      <c r="M18" s="51">
        <v>2</v>
      </c>
      <c r="N18" s="52">
        <v>2</v>
      </c>
      <c r="O18" s="52">
        <v>2</v>
      </c>
      <c r="P18" s="52">
        <v>2</v>
      </c>
      <c r="Q18" s="66">
        <v>1</v>
      </c>
      <c r="R18" s="10">
        <f t="shared" si="2"/>
        <v>11</v>
      </c>
      <c r="S18" s="11">
        <f t="shared" si="3"/>
        <v>21</v>
      </c>
      <c r="T18" s="8"/>
      <c r="U18" s="9"/>
      <c r="V18" s="2"/>
      <c r="W18" s="2"/>
      <c r="X18" s="2"/>
    </row>
    <row r="19" spans="2:24" ht="15.75">
      <c r="B19" s="78">
        <v>14</v>
      </c>
      <c r="C19" s="49" t="s">
        <v>70</v>
      </c>
      <c r="D19" s="50" t="str">
        <f t="shared" si="0"/>
        <v>P</v>
      </c>
      <c r="E19" s="74">
        <f t="shared" si="1"/>
        <v>2.4545454545454546</v>
      </c>
      <c r="F19" s="51">
        <v>1</v>
      </c>
      <c r="G19" s="51">
        <v>3</v>
      </c>
      <c r="H19" s="52">
        <v>2</v>
      </c>
      <c r="I19" s="51">
        <v>3</v>
      </c>
      <c r="J19" s="51">
        <v>3</v>
      </c>
      <c r="K19" s="52">
        <v>2</v>
      </c>
      <c r="L19" s="51">
        <v>2</v>
      </c>
      <c r="M19" s="51">
        <v>3</v>
      </c>
      <c r="N19" s="52">
        <v>3</v>
      </c>
      <c r="O19" s="52">
        <v>2</v>
      </c>
      <c r="P19" s="52">
        <v>2</v>
      </c>
      <c r="Q19" s="66">
        <v>2</v>
      </c>
      <c r="R19" s="10">
        <f t="shared" si="2"/>
        <v>11</v>
      </c>
      <c r="S19" s="11">
        <f t="shared" si="3"/>
        <v>27</v>
      </c>
      <c r="T19" s="8"/>
      <c r="U19" s="9"/>
      <c r="V19" s="2"/>
      <c r="W19" s="2"/>
      <c r="X19" s="2"/>
    </row>
    <row r="20" spans="2:24" ht="15.75">
      <c r="B20" s="78">
        <v>15</v>
      </c>
      <c r="C20" s="49" t="s">
        <v>71</v>
      </c>
      <c r="D20" s="50" t="str">
        <f t="shared" si="0"/>
        <v>PVD</v>
      </c>
      <c r="E20" s="74">
        <f t="shared" si="1"/>
        <v>1.7272727272727273</v>
      </c>
      <c r="F20" s="51">
        <v>1</v>
      </c>
      <c r="G20" s="51">
        <v>2</v>
      </c>
      <c r="H20" s="51">
        <v>1</v>
      </c>
      <c r="I20" s="52">
        <v>2</v>
      </c>
      <c r="J20" s="51">
        <v>2</v>
      </c>
      <c r="K20" s="52">
        <v>2</v>
      </c>
      <c r="L20" s="51">
        <v>2</v>
      </c>
      <c r="M20" s="51">
        <v>2</v>
      </c>
      <c r="N20" s="52">
        <v>2</v>
      </c>
      <c r="O20" s="52">
        <v>1</v>
      </c>
      <c r="P20" s="52">
        <v>2</v>
      </c>
      <c r="Q20" s="66">
        <v>1</v>
      </c>
      <c r="R20" s="10">
        <f t="shared" si="2"/>
        <v>11</v>
      </c>
      <c r="S20" s="11">
        <f t="shared" si="3"/>
        <v>19</v>
      </c>
      <c r="T20" s="8"/>
      <c r="U20" s="9"/>
      <c r="V20" s="2"/>
      <c r="W20" s="2"/>
      <c r="X20" s="2"/>
    </row>
    <row r="21" spans="2:24" ht="15.75">
      <c r="B21" s="78">
        <v>16</v>
      </c>
      <c r="C21" s="49" t="s">
        <v>82</v>
      </c>
      <c r="D21" s="50" t="str">
        <f t="shared" si="0"/>
        <v>PV</v>
      </c>
      <c r="E21" s="74">
        <f t="shared" si="1"/>
        <v>1</v>
      </c>
      <c r="F21" s="51">
        <v>1</v>
      </c>
      <c r="G21" s="51">
        <v>1</v>
      </c>
      <c r="H21" s="51">
        <v>1</v>
      </c>
      <c r="I21" s="52">
        <v>1</v>
      </c>
      <c r="J21" s="51">
        <v>1</v>
      </c>
      <c r="K21" s="52">
        <v>1</v>
      </c>
      <c r="L21" s="51">
        <v>1</v>
      </c>
      <c r="M21" s="51">
        <v>1</v>
      </c>
      <c r="N21" s="52">
        <v>1</v>
      </c>
      <c r="O21" s="52">
        <v>1</v>
      </c>
      <c r="P21" s="52">
        <v>1</v>
      </c>
      <c r="Q21" s="66">
        <v>1</v>
      </c>
      <c r="R21" s="10">
        <f t="shared" si="2"/>
        <v>11</v>
      </c>
      <c r="S21" s="11">
        <f t="shared" si="3"/>
        <v>11</v>
      </c>
      <c r="T21" s="8"/>
      <c r="U21" s="9"/>
      <c r="V21" s="2"/>
      <c r="W21" s="2"/>
      <c r="X21" s="2"/>
    </row>
    <row r="22" spans="2:24" ht="15.75">
      <c r="B22" s="78">
        <v>17</v>
      </c>
      <c r="C22" s="49" t="s">
        <v>83</v>
      </c>
      <c r="D22" s="50" t="str">
        <f t="shared" si="0"/>
        <v>PV</v>
      </c>
      <c r="E22" s="74">
        <f t="shared" si="1"/>
        <v>1</v>
      </c>
      <c r="F22" s="51">
        <v>1</v>
      </c>
      <c r="G22" s="51">
        <v>1</v>
      </c>
      <c r="H22" s="52">
        <v>1</v>
      </c>
      <c r="I22" s="51">
        <v>1</v>
      </c>
      <c r="J22" s="51">
        <v>1</v>
      </c>
      <c r="K22" s="52">
        <v>1</v>
      </c>
      <c r="L22" s="51">
        <v>1</v>
      </c>
      <c r="M22" s="51">
        <v>1</v>
      </c>
      <c r="N22" s="52">
        <v>1</v>
      </c>
      <c r="O22" s="52">
        <v>1</v>
      </c>
      <c r="P22" s="52">
        <v>1</v>
      </c>
      <c r="Q22" s="66">
        <v>1</v>
      </c>
      <c r="R22" s="10">
        <f t="shared" si="2"/>
        <v>11</v>
      </c>
      <c r="S22" s="11">
        <f t="shared" si="3"/>
        <v>11</v>
      </c>
      <c r="T22" s="8"/>
      <c r="U22" s="9"/>
      <c r="V22" s="2"/>
      <c r="W22" s="2"/>
      <c r="X22" s="2"/>
    </row>
    <row r="23" spans="2:24" ht="15.75">
      <c r="B23" s="78">
        <v>18</v>
      </c>
      <c r="C23" s="49" t="s">
        <v>84</v>
      </c>
      <c r="D23" s="50" t="str">
        <f t="shared" si="0"/>
        <v>P</v>
      </c>
      <c r="E23" s="74">
        <f t="shared" si="1"/>
        <v>2.8</v>
      </c>
      <c r="F23" s="51">
        <v>1</v>
      </c>
      <c r="G23" s="51">
        <v>3</v>
      </c>
      <c r="H23" s="52">
        <v>3</v>
      </c>
      <c r="I23" s="51">
        <v>4</v>
      </c>
      <c r="J23" s="51">
        <v>2</v>
      </c>
      <c r="K23" s="52">
        <v>3</v>
      </c>
      <c r="L23" s="51">
        <v>3</v>
      </c>
      <c r="M23" s="51">
        <v>3</v>
      </c>
      <c r="N23" s="52">
        <v>3</v>
      </c>
      <c r="O23" s="52">
        <v>2</v>
      </c>
      <c r="P23" s="52">
        <v>2</v>
      </c>
      <c r="Q23" s="66"/>
      <c r="R23" s="10">
        <f t="shared" si="2"/>
        <v>10</v>
      </c>
      <c r="S23" s="11">
        <f t="shared" si="3"/>
        <v>28</v>
      </c>
      <c r="T23" s="8"/>
      <c r="U23" s="9"/>
      <c r="V23" s="2"/>
      <c r="W23" s="2"/>
      <c r="X23" s="2"/>
    </row>
    <row r="24" spans="2:24" ht="15.75">
      <c r="B24" s="78">
        <v>19</v>
      </c>
      <c r="C24" s="49" t="s">
        <v>85</v>
      </c>
      <c r="D24" s="50" t="str">
        <f t="shared" si="0"/>
        <v>PV</v>
      </c>
      <c r="E24" s="74">
        <f t="shared" si="1"/>
        <v>1</v>
      </c>
      <c r="F24" s="51">
        <v>1</v>
      </c>
      <c r="G24" s="51">
        <v>1</v>
      </c>
      <c r="H24" s="51">
        <v>1</v>
      </c>
      <c r="I24" s="52">
        <v>1</v>
      </c>
      <c r="J24" s="51">
        <v>1</v>
      </c>
      <c r="K24" s="52">
        <v>1</v>
      </c>
      <c r="L24" s="51">
        <v>1</v>
      </c>
      <c r="M24" s="51">
        <v>1</v>
      </c>
      <c r="N24" s="52">
        <v>1</v>
      </c>
      <c r="O24" s="52">
        <v>1</v>
      </c>
      <c r="P24" s="52">
        <v>1</v>
      </c>
      <c r="Q24" s="66">
        <v>1</v>
      </c>
      <c r="R24" s="10">
        <f t="shared" si="2"/>
        <v>11</v>
      </c>
      <c r="S24" s="11">
        <f t="shared" si="3"/>
        <v>11</v>
      </c>
      <c r="T24" s="8"/>
      <c r="U24" s="9"/>
      <c r="V24" s="2"/>
      <c r="W24" s="2"/>
      <c r="X24" s="2"/>
    </row>
    <row r="25" spans="2:24" ht="15.75">
      <c r="B25" s="78">
        <v>20</v>
      </c>
      <c r="C25" s="49" t="s">
        <v>86</v>
      </c>
      <c r="D25" s="50" t="str">
        <f t="shared" si="0"/>
        <v>P</v>
      </c>
      <c r="E25" s="74">
        <f t="shared" si="1"/>
        <v>2.8181818181818183</v>
      </c>
      <c r="F25" s="51">
        <v>1</v>
      </c>
      <c r="G25" s="51">
        <v>3</v>
      </c>
      <c r="H25" s="52">
        <v>3</v>
      </c>
      <c r="I25" s="51">
        <v>4</v>
      </c>
      <c r="J25" s="51">
        <v>2</v>
      </c>
      <c r="K25" s="52">
        <v>4</v>
      </c>
      <c r="L25" s="51">
        <v>3</v>
      </c>
      <c r="M25" s="51">
        <v>3</v>
      </c>
      <c r="N25" s="52">
        <v>3</v>
      </c>
      <c r="O25" s="52">
        <v>2</v>
      </c>
      <c r="P25" s="52">
        <v>2</v>
      </c>
      <c r="Q25" s="66">
        <v>2</v>
      </c>
      <c r="R25" s="10">
        <f t="shared" si="2"/>
        <v>11</v>
      </c>
      <c r="S25" s="11">
        <f t="shared" si="3"/>
        <v>31</v>
      </c>
      <c r="T25" s="8"/>
      <c r="U25" s="9"/>
      <c r="V25" s="2"/>
      <c r="W25" s="2"/>
      <c r="X25" s="2"/>
    </row>
    <row r="26" spans="2:24" ht="15.75">
      <c r="B26" s="78">
        <v>21</v>
      </c>
      <c r="C26" s="49" t="s">
        <v>87</v>
      </c>
      <c r="D26" s="50" t="str">
        <f t="shared" si="0"/>
        <v>PV</v>
      </c>
      <c r="E26" s="74">
        <f t="shared" si="1"/>
        <v>1</v>
      </c>
      <c r="F26" s="51">
        <v>1</v>
      </c>
      <c r="G26" s="51">
        <v>1</v>
      </c>
      <c r="H26" s="52">
        <v>1</v>
      </c>
      <c r="I26" s="51">
        <v>1</v>
      </c>
      <c r="J26" s="51">
        <v>1</v>
      </c>
      <c r="K26" s="52">
        <v>1</v>
      </c>
      <c r="L26" s="51">
        <v>1</v>
      </c>
      <c r="M26" s="51">
        <v>1</v>
      </c>
      <c r="N26" s="52">
        <v>1</v>
      </c>
      <c r="O26" s="52">
        <v>1</v>
      </c>
      <c r="P26" s="52">
        <v>1</v>
      </c>
      <c r="Q26" s="66">
        <v>1</v>
      </c>
      <c r="R26" s="10">
        <f t="shared" si="2"/>
        <v>11</v>
      </c>
      <c r="S26" s="11">
        <f t="shared" si="3"/>
        <v>11</v>
      </c>
      <c r="T26" s="8"/>
      <c r="U26" s="9"/>
      <c r="V26" s="2"/>
      <c r="W26" s="2"/>
      <c r="X26" s="2"/>
    </row>
    <row r="27" spans="2:24" ht="15.75">
      <c r="B27" s="78">
        <v>22</v>
      </c>
      <c r="C27" s="49" t="s">
        <v>88</v>
      </c>
      <c r="D27" s="50" t="str">
        <f t="shared" si="0"/>
        <v>PV</v>
      </c>
      <c r="E27" s="74">
        <f t="shared" si="1"/>
        <v>1</v>
      </c>
      <c r="F27" s="51">
        <v>1</v>
      </c>
      <c r="G27" s="51">
        <v>1</v>
      </c>
      <c r="H27" s="51">
        <v>1</v>
      </c>
      <c r="I27" s="52">
        <v>1</v>
      </c>
      <c r="J27" s="51">
        <v>1</v>
      </c>
      <c r="K27" s="52">
        <v>1</v>
      </c>
      <c r="L27" s="51">
        <v>1</v>
      </c>
      <c r="M27" s="51">
        <v>1</v>
      </c>
      <c r="N27" s="52">
        <v>1</v>
      </c>
      <c r="O27" s="52">
        <v>1</v>
      </c>
      <c r="P27" s="52">
        <v>1</v>
      </c>
      <c r="Q27" s="66">
        <v>1</v>
      </c>
      <c r="R27" s="10">
        <f t="shared" si="2"/>
        <v>11</v>
      </c>
      <c r="S27" s="11">
        <f t="shared" si="3"/>
        <v>11</v>
      </c>
      <c r="T27" s="8"/>
      <c r="U27" s="9"/>
      <c r="V27" s="2"/>
      <c r="W27" s="2"/>
      <c r="X27" s="2"/>
    </row>
    <row r="28" spans="2:24" ht="15.75">
      <c r="B28" s="78">
        <v>23</v>
      </c>
      <c r="C28" s="49" t="s">
        <v>89</v>
      </c>
      <c r="D28" s="50" t="str">
        <f t="shared" si="0"/>
        <v>PV</v>
      </c>
      <c r="E28" s="74">
        <f t="shared" si="1"/>
        <v>1.3636363636363635</v>
      </c>
      <c r="F28" s="51">
        <v>1</v>
      </c>
      <c r="G28" s="51">
        <v>2</v>
      </c>
      <c r="H28" s="51">
        <v>1</v>
      </c>
      <c r="I28" s="52">
        <v>1</v>
      </c>
      <c r="J28" s="51">
        <v>1</v>
      </c>
      <c r="K28" s="52">
        <v>2</v>
      </c>
      <c r="L28" s="51">
        <v>1</v>
      </c>
      <c r="M28" s="51">
        <v>1</v>
      </c>
      <c r="N28" s="52">
        <v>2</v>
      </c>
      <c r="O28" s="52">
        <v>1</v>
      </c>
      <c r="P28" s="52">
        <v>1</v>
      </c>
      <c r="Q28" s="66">
        <v>2</v>
      </c>
      <c r="R28" s="10">
        <f t="shared" si="2"/>
        <v>11</v>
      </c>
      <c r="S28" s="11">
        <f t="shared" si="3"/>
        <v>15</v>
      </c>
      <c r="T28" s="8"/>
      <c r="U28" s="9"/>
      <c r="V28" s="2"/>
      <c r="W28" s="2"/>
      <c r="X28" s="2"/>
    </row>
    <row r="29" spans="2:24" ht="15.75">
      <c r="B29" s="78">
        <v>24</v>
      </c>
      <c r="C29" s="49" t="s">
        <v>90</v>
      </c>
      <c r="D29" s="50" t="str">
        <f t="shared" si="0"/>
        <v>P</v>
      </c>
      <c r="E29" s="74">
        <f t="shared" si="1"/>
        <v>2.5454545454545454</v>
      </c>
      <c r="F29" s="51">
        <v>1</v>
      </c>
      <c r="G29" s="51">
        <v>3</v>
      </c>
      <c r="H29" s="51">
        <v>3</v>
      </c>
      <c r="I29" s="52">
        <v>4</v>
      </c>
      <c r="J29" s="51">
        <v>3</v>
      </c>
      <c r="K29" s="52">
        <v>2</v>
      </c>
      <c r="L29" s="51">
        <v>3</v>
      </c>
      <c r="M29" s="51">
        <v>3</v>
      </c>
      <c r="N29" s="52">
        <v>3</v>
      </c>
      <c r="O29" s="52">
        <v>1</v>
      </c>
      <c r="P29" s="52">
        <v>2</v>
      </c>
      <c r="Q29" s="66">
        <v>1</v>
      </c>
      <c r="R29" s="10">
        <f t="shared" si="2"/>
        <v>11</v>
      </c>
      <c r="S29" s="11">
        <f t="shared" si="3"/>
        <v>28</v>
      </c>
      <c r="T29" s="8"/>
      <c r="U29" s="9"/>
      <c r="V29" s="2"/>
      <c r="W29" s="2"/>
      <c r="X29" s="2"/>
    </row>
    <row r="30" spans="2:24" ht="15.75">
      <c r="B30" s="78">
        <v>25</v>
      </c>
      <c r="C30" s="49" t="s">
        <v>91</v>
      </c>
      <c r="D30" s="50" t="str">
        <f t="shared" si="0"/>
        <v>P</v>
      </c>
      <c r="E30" s="74">
        <f t="shared" si="1"/>
        <v>3.0909090909090908</v>
      </c>
      <c r="F30" s="51">
        <v>1</v>
      </c>
      <c r="G30" s="51">
        <v>4</v>
      </c>
      <c r="H30" s="51">
        <v>3</v>
      </c>
      <c r="I30" s="52">
        <v>4</v>
      </c>
      <c r="J30" s="51">
        <v>3</v>
      </c>
      <c r="K30" s="52">
        <v>3</v>
      </c>
      <c r="L30" s="51">
        <v>4</v>
      </c>
      <c r="M30" s="51">
        <v>4</v>
      </c>
      <c r="N30" s="52">
        <v>3</v>
      </c>
      <c r="O30" s="52">
        <v>2</v>
      </c>
      <c r="P30" s="52">
        <v>2</v>
      </c>
      <c r="Q30" s="66">
        <v>2</v>
      </c>
      <c r="R30" s="10">
        <f t="shared" si="2"/>
        <v>11</v>
      </c>
      <c r="S30" s="11">
        <f t="shared" si="3"/>
        <v>34</v>
      </c>
      <c r="T30" s="8"/>
      <c r="U30" s="9"/>
      <c r="V30" s="2"/>
      <c r="W30" s="2"/>
      <c r="X30" s="2"/>
    </row>
    <row r="31" spans="2:24" ht="15.75">
      <c r="B31" s="78">
        <v>26</v>
      </c>
      <c r="C31" s="49" t="s">
        <v>92</v>
      </c>
      <c r="D31" s="50" t="str">
        <f t="shared" si="0"/>
        <v>PVD</v>
      </c>
      <c r="E31" s="74">
        <f t="shared" si="1"/>
        <v>1.5454545454545454</v>
      </c>
      <c r="F31" s="51">
        <v>1</v>
      </c>
      <c r="G31" s="51">
        <v>2</v>
      </c>
      <c r="H31" s="51">
        <v>1</v>
      </c>
      <c r="I31" s="52">
        <v>1</v>
      </c>
      <c r="J31" s="51">
        <v>1</v>
      </c>
      <c r="K31" s="52">
        <v>2</v>
      </c>
      <c r="L31" s="51">
        <v>2</v>
      </c>
      <c r="M31" s="51">
        <v>2</v>
      </c>
      <c r="N31" s="52">
        <v>2</v>
      </c>
      <c r="O31" s="51">
        <v>2</v>
      </c>
      <c r="P31" s="52">
        <v>1</v>
      </c>
      <c r="Q31" s="66">
        <v>1</v>
      </c>
      <c r="R31" s="10">
        <f t="shared" si="2"/>
        <v>11</v>
      </c>
      <c r="S31" s="11">
        <f t="shared" si="3"/>
        <v>17</v>
      </c>
      <c r="T31" s="8"/>
      <c r="U31" s="9"/>
      <c r="V31" s="2"/>
      <c r="W31" s="2"/>
      <c r="X31" s="2"/>
    </row>
    <row r="32" spans="2:24" ht="15.75">
      <c r="B32" s="78">
        <v>27</v>
      </c>
      <c r="C32" s="49" t="s">
        <v>93</v>
      </c>
      <c r="D32" s="50" t="str">
        <f t="shared" si="0"/>
        <v>P</v>
      </c>
      <c r="E32" s="74">
        <f t="shared" si="1"/>
        <v>2.1818181818181817</v>
      </c>
      <c r="F32" s="51">
        <v>1</v>
      </c>
      <c r="G32" s="51">
        <v>2</v>
      </c>
      <c r="H32" s="52">
        <v>2</v>
      </c>
      <c r="I32" s="51">
        <v>3</v>
      </c>
      <c r="J32" s="51">
        <v>2</v>
      </c>
      <c r="K32" s="52">
        <v>2</v>
      </c>
      <c r="L32" s="51">
        <v>3</v>
      </c>
      <c r="M32" s="51">
        <v>3</v>
      </c>
      <c r="N32" s="52">
        <v>2</v>
      </c>
      <c r="O32" s="51">
        <v>2</v>
      </c>
      <c r="P32" s="52">
        <v>1</v>
      </c>
      <c r="Q32" s="66">
        <v>2</v>
      </c>
      <c r="R32" s="10">
        <f t="shared" si="2"/>
        <v>11</v>
      </c>
      <c r="S32" s="11">
        <f t="shared" si="3"/>
        <v>24</v>
      </c>
      <c r="T32" s="8"/>
      <c r="U32" s="9"/>
      <c r="V32" s="2"/>
      <c r="W32" s="2"/>
      <c r="X32" s="2"/>
    </row>
    <row r="33" spans="2:24" ht="15.75">
      <c r="B33" s="78">
        <v>28</v>
      </c>
      <c r="C33" s="49" t="s">
        <v>94</v>
      </c>
      <c r="D33" s="50" t="str">
        <f t="shared" si="0"/>
        <v>PVD</v>
      </c>
      <c r="E33" s="74">
        <f t="shared" si="1"/>
        <v>1.8181818181818181</v>
      </c>
      <c r="F33" s="51">
        <v>1</v>
      </c>
      <c r="G33" s="51">
        <v>2</v>
      </c>
      <c r="H33" s="52">
        <v>2</v>
      </c>
      <c r="I33" s="51">
        <v>2</v>
      </c>
      <c r="J33" s="51">
        <v>1</v>
      </c>
      <c r="K33" s="52">
        <v>1</v>
      </c>
      <c r="L33" s="51">
        <v>3</v>
      </c>
      <c r="M33" s="51">
        <v>3</v>
      </c>
      <c r="N33" s="52">
        <v>2</v>
      </c>
      <c r="O33" s="51">
        <v>1</v>
      </c>
      <c r="P33" s="52">
        <v>2</v>
      </c>
      <c r="Q33" s="66">
        <v>1</v>
      </c>
      <c r="R33" s="10">
        <f t="shared" si="2"/>
        <v>11</v>
      </c>
      <c r="S33" s="11">
        <f t="shared" si="3"/>
        <v>20</v>
      </c>
      <c r="T33" s="8"/>
      <c r="U33" s="9"/>
      <c r="V33" s="2"/>
      <c r="W33" s="2"/>
      <c r="X33" s="2"/>
    </row>
    <row r="34" spans="2:24" ht="16.5" thickBot="1">
      <c r="B34" s="79">
        <v>29</v>
      </c>
      <c r="C34" s="68" t="s">
        <v>95</v>
      </c>
      <c r="D34" s="69" t="str">
        <f t="shared" si="0"/>
        <v>PVD</v>
      </c>
      <c r="E34" s="75">
        <f t="shared" si="1"/>
        <v>2</v>
      </c>
      <c r="F34" s="70">
        <v>1</v>
      </c>
      <c r="G34" s="70">
        <v>2</v>
      </c>
      <c r="H34" s="70">
        <v>2</v>
      </c>
      <c r="I34" s="71">
        <v>3</v>
      </c>
      <c r="J34" s="70">
        <v>1</v>
      </c>
      <c r="K34" s="71">
        <v>2</v>
      </c>
      <c r="L34" s="70">
        <v>2</v>
      </c>
      <c r="M34" s="70">
        <v>3</v>
      </c>
      <c r="N34" s="71">
        <v>1</v>
      </c>
      <c r="O34" s="70">
        <v>1</v>
      </c>
      <c r="P34" s="71">
        <v>3</v>
      </c>
      <c r="Q34" s="72">
        <v>2</v>
      </c>
      <c r="R34" s="10">
        <f t="shared" si="2"/>
        <v>11</v>
      </c>
      <c r="S34" s="11">
        <f t="shared" si="3"/>
        <v>22</v>
      </c>
      <c r="T34" s="8"/>
      <c r="U34" s="9"/>
      <c r="V34" s="2"/>
      <c r="W34" s="2"/>
      <c r="X34" s="2"/>
    </row>
    <row r="35" spans="2:24" ht="16.5" thickTop="1">
      <c r="B35" s="12"/>
      <c r="C35" s="12"/>
      <c r="D35" s="12"/>
      <c r="E35" s="13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2"/>
      <c r="U35" s="2"/>
      <c r="V35" s="2"/>
      <c r="W35" s="2"/>
      <c r="X35" s="2"/>
    </row>
    <row r="38" spans="2:24">
      <c r="B38" s="15"/>
      <c r="D38" s="16"/>
    </row>
    <row r="39" spans="2:24">
      <c r="B39" s="15"/>
      <c r="D39" s="16"/>
    </row>
    <row r="40" spans="2:24">
      <c r="B40" s="15"/>
      <c r="D40" s="16"/>
    </row>
    <row r="41" spans="2:24">
      <c r="B41" s="15"/>
      <c r="D41" s="16"/>
    </row>
    <row r="43" spans="2:24">
      <c r="C43" s="15"/>
    </row>
    <row r="44" spans="2:24">
      <c r="C44" s="9"/>
    </row>
    <row r="45" spans="2:24">
      <c r="C45" s="15"/>
    </row>
    <row r="46" spans="2:24">
      <c r="C46" s="15"/>
    </row>
    <row r="47" spans="2:24">
      <c r="C47" s="15"/>
    </row>
    <row r="48" spans="2:24">
      <c r="C48" s="15"/>
    </row>
    <row r="49" spans="3:3">
      <c r="C49" s="15"/>
    </row>
    <row r="50" spans="3:3">
      <c r="C50" s="15"/>
    </row>
  </sheetData>
  <phoneticPr fontId="0" type="noConversion"/>
  <conditionalFormatting sqref="D6:D34">
    <cfRule type="cellIs" dxfId="3" priority="1" stopIfTrue="1" operator="equal">
      <formula>"PV"</formula>
    </cfRule>
    <cfRule type="cellIs" dxfId="2" priority="2" stopIfTrue="1" operator="equal">
      <formula>"PVD"</formula>
    </cfRule>
    <cfRule type="cellIs" dxfId="1" priority="3" stopIfTrue="1" operator="equal">
      <formula>"N"</formula>
    </cfRule>
  </conditionalFormatting>
  <pageMargins left="0.75" right="0.75" top="1" bottom="1" header="0.4921259845" footer="0.4921259845"/>
  <pageSetup paperSize="9" orientation="portrait" horizontalDpi="180" verticalDpi="180" copies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5"/>
  <sheetViews>
    <sheetView showGridLines="0" topLeftCell="A13" zoomScale="95" workbookViewId="0">
      <selection activeCell="H55" sqref="H55"/>
    </sheetView>
  </sheetViews>
  <sheetFormatPr defaultRowHeight="12.75"/>
  <cols>
    <col min="1" max="1" width="5.28515625" customWidth="1"/>
    <col min="2" max="2" width="24.85546875" customWidth="1"/>
    <col min="3" max="3" width="12.140625" customWidth="1"/>
    <col min="4" max="4" width="11" customWidth="1"/>
    <col min="5" max="6" width="10.85546875" customWidth="1"/>
    <col min="8" max="8" width="17" customWidth="1"/>
  </cols>
  <sheetData>
    <row r="1" spans="1:8">
      <c r="A1" s="20"/>
    </row>
    <row r="2" spans="1:8" ht="14.25">
      <c r="B2" s="109" t="s">
        <v>52</v>
      </c>
    </row>
    <row r="3" spans="1:8" ht="14.25">
      <c r="B3" s="109" t="s">
        <v>48</v>
      </c>
    </row>
    <row r="4" spans="1:8" ht="16.5">
      <c r="B4" s="109" t="s">
        <v>99</v>
      </c>
    </row>
    <row r="5" spans="1:8" ht="16.5">
      <c r="B5" s="109" t="s">
        <v>104</v>
      </c>
    </row>
    <row r="6" spans="1:8" ht="14.25">
      <c r="B6" s="109" t="s">
        <v>103</v>
      </c>
    </row>
    <row r="7" spans="1:8" ht="16.5">
      <c r="B7" s="109" t="s">
        <v>125</v>
      </c>
    </row>
    <row r="8" spans="1:8" ht="16.5">
      <c r="B8" s="109" t="s">
        <v>100</v>
      </c>
    </row>
    <row r="9" spans="1:8" ht="16.5">
      <c r="B9" s="109" t="s">
        <v>101</v>
      </c>
    </row>
    <row r="10" spans="1:8" ht="14.25">
      <c r="B10" s="109" t="s">
        <v>49</v>
      </c>
    </row>
    <row r="11" spans="1:8" ht="16.5">
      <c r="B11" s="109" t="s">
        <v>102</v>
      </c>
    </row>
    <row r="12" spans="1:8" ht="14.25">
      <c r="B12" s="109" t="s">
        <v>126</v>
      </c>
    </row>
    <row r="13" spans="1:8" ht="14.25">
      <c r="B13" s="109" t="s">
        <v>127</v>
      </c>
    </row>
    <row r="14" spans="1:8" ht="14.25">
      <c r="B14" s="109" t="s">
        <v>50</v>
      </c>
    </row>
    <row r="15" spans="1:8" ht="15" thickBot="1">
      <c r="B15" s="109" t="s">
        <v>51</v>
      </c>
    </row>
    <row r="16" spans="1:8" ht="18" thickTop="1" thickBot="1">
      <c r="B16" s="80"/>
      <c r="C16" s="80"/>
      <c r="D16" s="80"/>
      <c r="E16" s="167" t="s">
        <v>81</v>
      </c>
      <c r="F16" s="168"/>
      <c r="G16" s="81">
        <v>8.5</v>
      </c>
      <c r="H16" s="80"/>
    </row>
    <row r="17" spans="2:8" ht="14.25" thickTop="1" thickBot="1">
      <c r="B17" s="80"/>
      <c r="C17" s="80"/>
      <c r="D17" s="80"/>
      <c r="E17" s="82"/>
      <c r="F17" s="82"/>
      <c r="G17" s="83"/>
      <c r="H17" s="80"/>
    </row>
    <row r="18" spans="2:8" ht="13.5" customHeight="1" thickTop="1">
      <c r="B18" s="173" t="s">
        <v>26</v>
      </c>
      <c r="C18" s="169" t="s">
        <v>42</v>
      </c>
      <c r="D18" s="169" t="s">
        <v>45</v>
      </c>
      <c r="E18" s="169" t="s">
        <v>43</v>
      </c>
      <c r="F18" s="169" t="s">
        <v>44</v>
      </c>
      <c r="G18" s="169" t="s">
        <v>46</v>
      </c>
      <c r="H18" s="171" t="s">
        <v>47</v>
      </c>
    </row>
    <row r="19" spans="2:8">
      <c r="B19" s="174"/>
      <c r="C19" s="170"/>
      <c r="D19" s="170"/>
      <c r="E19" s="170"/>
      <c r="F19" s="170"/>
      <c r="G19" s="170"/>
      <c r="H19" s="172"/>
    </row>
    <row r="20" spans="2:8">
      <c r="B20" s="84" t="s">
        <v>105</v>
      </c>
      <c r="C20" s="85">
        <v>1164</v>
      </c>
      <c r="D20" s="86">
        <v>1000</v>
      </c>
      <c r="E20" s="87">
        <v>258</v>
      </c>
      <c r="F20" s="87">
        <v>311</v>
      </c>
      <c r="G20" s="88"/>
      <c r="H20" s="89"/>
    </row>
    <row r="21" spans="2:8">
      <c r="B21" s="84" t="s">
        <v>58</v>
      </c>
      <c r="C21" s="85">
        <v>989</v>
      </c>
      <c r="D21" s="86">
        <v>10000</v>
      </c>
      <c r="E21" s="90">
        <v>5874</v>
      </c>
      <c r="F21" s="90">
        <v>6025</v>
      </c>
      <c r="G21" s="88"/>
      <c r="H21" s="89"/>
    </row>
    <row r="22" spans="2:8">
      <c r="B22" s="84" t="s">
        <v>59</v>
      </c>
      <c r="C22" s="85">
        <v>1324</v>
      </c>
      <c r="D22" s="86">
        <v>10000</v>
      </c>
      <c r="E22" s="90">
        <v>9875</v>
      </c>
      <c r="F22" s="90">
        <v>52</v>
      </c>
      <c r="G22" s="88"/>
      <c r="H22" s="89"/>
    </row>
    <row r="23" spans="2:8">
      <c r="B23" s="84" t="s">
        <v>60</v>
      </c>
      <c r="C23" s="85">
        <v>749</v>
      </c>
      <c r="D23" s="86">
        <v>1000</v>
      </c>
      <c r="E23" s="87">
        <v>367</v>
      </c>
      <c r="F23" s="87">
        <v>457</v>
      </c>
      <c r="G23" s="88"/>
      <c r="H23" s="89"/>
    </row>
    <row r="24" spans="2:8">
      <c r="B24" s="84" t="s">
        <v>61</v>
      </c>
      <c r="C24" s="85">
        <v>1135</v>
      </c>
      <c r="D24" s="86">
        <v>1000</v>
      </c>
      <c r="E24" s="87">
        <v>521</v>
      </c>
      <c r="F24" s="87">
        <v>588</v>
      </c>
      <c r="G24" s="88"/>
      <c r="H24" s="89"/>
    </row>
    <row r="25" spans="2:8">
      <c r="B25" s="84" t="s">
        <v>62</v>
      </c>
      <c r="C25" s="85">
        <v>1146</v>
      </c>
      <c r="D25" s="86">
        <v>10000</v>
      </c>
      <c r="E25" s="90">
        <v>5697</v>
      </c>
      <c r="F25" s="90">
        <v>5820</v>
      </c>
      <c r="G25" s="88"/>
      <c r="H25" s="89"/>
    </row>
    <row r="26" spans="2:8">
      <c r="B26" s="84" t="s">
        <v>63</v>
      </c>
      <c r="C26" s="85">
        <v>753</v>
      </c>
      <c r="D26" s="86">
        <v>10000</v>
      </c>
      <c r="E26" s="90">
        <v>2364</v>
      </c>
      <c r="F26" s="90">
        <v>2478</v>
      </c>
      <c r="G26" s="88"/>
      <c r="H26" s="89"/>
    </row>
    <row r="27" spans="2:8">
      <c r="B27" s="84" t="s">
        <v>64</v>
      </c>
      <c r="C27" s="85">
        <v>1170</v>
      </c>
      <c r="D27" s="86">
        <v>10000</v>
      </c>
      <c r="E27" s="90">
        <v>5874</v>
      </c>
      <c r="F27" s="90">
        <v>5964</v>
      </c>
      <c r="G27" s="88"/>
      <c r="H27" s="89"/>
    </row>
    <row r="28" spans="2:8">
      <c r="B28" s="84" t="s">
        <v>65</v>
      </c>
      <c r="C28" s="85">
        <v>960</v>
      </c>
      <c r="D28" s="86">
        <v>10000</v>
      </c>
      <c r="E28" s="90">
        <v>9952</v>
      </c>
      <c r="F28" s="90">
        <v>154</v>
      </c>
      <c r="G28" s="88"/>
      <c r="H28" s="89"/>
    </row>
    <row r="29" spans="2:8">
      <c r="B29" s="84" t="s">
        <v>66</v>
      </c>
      <c r="C29" s="85">
        <v>1459</v>
      </c>
      <c r="D29" s="86">
        <v>1000</v>
      </c>
      <c r="E29" s="87">
        <v>982</v>
      </c>
      <c r="F29" s="87">
        <v>25</v>
      </c>
      <c r="G29" s="88"/>
      <c r="H29" s="89"/>
    </row>
    <row r="30" spans="2:8">
      <c r="B30" s="84" t="s">
        <v>67</v>
      </c>
      <c r="C30" s="85">
        <v>1033</v>
      </c>
      <c r="D30" s="86">
        <v>1000</v>
      </c>
      <c r="E30" s="87">
        <v>157</v>
      </c>
      <c r="F30" s="87">
        <v>354</v>
      </c>
      <c r="G30" s="88"/>
      <c r="H30" s="89"/>
    </row>
    <row r="31" spans="2:8">
      <c r="B31" s="84" t="s">
        <v>68</v>
      </c>
      <c r="C31" s="85">
        <v>1223</v>
      </c>
      <c r="D31" s="86">
        <v>1000</v>
      </c>
      <c r="E31" s="87">
        <v>364</v>
      </c>
      <c r="F31" s="87">
        <v>511</v>
      </c>
      <c r="G31" s="88"/>
      <c r="H31" s="89"/>
    </row>
    <row r="32" spans="2:8">
      <c r="B32" s="84" t="s">
        <v>69</v>
      </c>
      <c r="C32" s="85">
        <v>746</v>
      </c>
      <c r="D32" s="86">
        <v>1000</v>
      </c>
      <c r="E32" s="87">
        <v>784</v>
      </c>
      <c r="F32" s="87">
        <v>988</v>
      </c>
      <c r="G32" s="88"/>
      <c r="H32" s="89"/>
    </row>
    <row r="33" spans="2:8">
      <c r="B33" s="84" t="s">
        <v>70</v>
      </c>
      <c r="C33" s="85">
        <v>711</v>
      </c>
      <c r="D33" s="86">
        <v>10000</v>
      </c>
      <c r="E33" s="90">
        <v>287</v>
      </c>
      <c r="F33" s="90">
        <v>615</v>
      </c>
      <c r="G33" s="88"/>
      <c r="H33" s="89"/>
    </row>
    <row r="34" spans="2:8" ht="13.5" thickBot="1">
      <c r="B34" s="91" t="s">
        <v>71</v>
      </c>
      <c r="C34" s="92">
        <v>1438</v>
      </c>
      <c r="D34" s="93">
        <v>1000</v>
      </c>
      <c r="E34" s="94">
        <v>471</v>
      </c>
      <c r="F34" s="94">
        <v>702</v>
      </c>
      <c r="G34" s="95"/>
      <c r="H34" s="96"/>
    </row>
    <row r="35" spans="2:8" ht="13.5" thickTop="1"/>
  </sheetData>
  <mergeCells count="8">
    <mergeCell ref="E16:F16"/>
    <mergeCell ref="G18:G19"/>
    <mergeCell ref="H18:H19"/>
    <mergeCell ref="B18:B19"/>
    <mergeCell ref="C18:C19"/>
    <mergeCell ref="E18:E19"/>
    <mergeCell ref="F18:F19"/>
    <mergeCell ref="D18:D19"/>
  </mergeCells>
  <phoneticPr fontId="0" type="noConversion"/>
  <pageMargins left="0.75" right="0.75" top="1" bottom="1" header="0.4921259845" footer="0.4921259845"/>
  <pageSetup paperSize="9" orientation="portrait" horizontalDpi="180" verticalDpi="18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5"/>
  <sheetViews>
    <sheetView showGridLines="0" zoomScale="90" workbookViewId="0">
      <selection activeCell="H98" sqref="H98"/>
    </sheetView>
  </sheetViews>
  <sheetFormatPr defaultRowHeight="12.75"/>
  <cols>
    <col min="1" max="1" width="9" customWidth="1"/>
    <col min="2" max="2" width="22.42578125" customWidth="1"/>
    <col min="3" max="3" width="12.140625" customWidth="1"/>
    <col min="4" max="4" width="9.5703125" customWidth="1"/>
    <col min="5" max="6" width="10.85546875" customWidth="1"/>
    <col min="8" max="8" width="17.42578125" customWidth="1"/>
  </cols>
  <sheetData>
    <row r="1" spans="1:8">
      <c r="A1" s="20"/>
    </row>
    <row r="2" spans="1:8" ht="30">
      <c r="B2" s="98" t="s">
        <v>128</v>
      </c>
    </row>
    <row r="3" spans="1:8">
      <c r="B3" s="1"/>
    </row>
    <row r="4" spans="1:8">
      <c r="B4" s="1"/>
    </row>
    <row r="6" spans="1:8">
      <c r="B6" s="1"/>
    </row>
    <row r="7" spans="1:8">
      <c r="B7" s="1"/>
    </row>
    <row r="8" spans="1:8">
      <c r="B8" s="1"/>
    </row>
    <row r="9" spans="1:8">
      <c r="B9" s="1"/>
    </row>
    <row r="10" spans="1:8">
      <c r="B10" s="1"/>
    </row>
    <row r="11" spans="1:8">
      <c r="B11" s="1"/>
    </row>
    <row r="12" spans="1:8">
      <c r="B12" s="1"/>
    </row>
    <row r="13" spans="1:8">
      <c r="B13" s="1"/>
    </row>
    <row r="14" spans="1:8">
      <c r="B14" s="1"/>
    </row>
    <row r="15" spans="1:8" ht="13.5" thickBot="1">
      <c r="B15" s="1"/>
    </row>
    <row r="16" spans="1:8" ht="15.75" thickTop="1" thickBot="1">
      <c r="B16" s="80"/>
      <c r="C16" s="80"/>
      <c r="D16" s="80"/>
      <c r="E16" s="167" t="s">
        <v>53</v>
      </c>
      <c r="F16" s="168"/>
      <c r="G16" s="81">
        <v>8.5</v>
      </c>
      <c r="H16" s="80"/>
    </row>
    <row r="17" spans="2:8" ht="14.25" thickTop="1" thickBot="1">
      <c r="B17" s="80"/>
      <c r="C17" s="80"/>
      <c r="D17" s="80"/>
      <c r="E17" s="82"/>
      <c r="F17" s="82"/>
      <c r="G17" s="83"/>
      <c r="H17" s="80"/>
    </row>
    <row r="18" spans="2:8" ht="13.5" customHeight="1" thickTop="1">
      <c r="B18" s="173" t="s">
        <v>26</v>
      </c>
      <c r="C18" s="169" t="s">
        <v>42</v>
      </c>
      <c r="D18" s="169" t="s">
        <v>45</v>
      </c>
      <c r="E18" s="169" t="s">
        <v>43</v>
      </c>
      <c r="F18" s="169" t="s">
        <v>44</v>
      </c>
      <c r="G18" s="169" t="s">
        <v>46</v>
      </c>
      <c r="H18" s="171" t="s">
        <v>47</v>
      </c>
    </row>
    <row r="19" spans="2:8">
      <c r="B19" s="174"/>
      <c r="C19" s="170"/>
      <c r="D19" s="170"/>
      <c r="E19" s="170"/>
      <c r="F19" s="170"/>
      <c r="G19" s="170"/>
      <c r="H19" s="172"/>
    </row>
    <row r="20" spans="2:8">
      <c r="B20" s="84" t="s">
        <v>105</v>
      </c>
      <c r="C20" s="85">
        <v>1164</v>
      </c>
      <c r="D20" s="86">
        <v>1000</v>
      </c>
      <c r="E20" s="87">
        <v>258</v>
      </c>
      <c r="F20" s="87">
        <v>311</v>
      </c>
      <c r="G20" s="88">
        <f>IF(E20&gt;F20,F20-E20+D20,F20-E20)</f>
        <v>53</v>
      </c>
      <c r="H20" s="89">
        <f>2*G20*$G$16</f>
        <v>901</v>
      </c>
    </row>
    <row r="21" spans="2:8">
      <c r="B21" s="84" t="s">
        <v>58</v>
      </c>
      <c r="C21" s="85">
        <v>989</v>
      </c>
      <c r="D21" s="86">
        <v>10000</v>
      </c>
      <c r="E21" s="90">
        <v>5874</v>
      </c>
      <c r="F21" s="90">
        <v>6025</v>
      </c>
      <c r="G21" s="88">
        <f t="shared" ref="G21:G34" si="0">IF(E21&gt;F21,F21-E21+D21,F21-E21)</f>
        <v>151</v>
      </c>
      <c r="H21" s="89">
        <f t="shared" ref="H21:H34" si="1">2*G21*$G$16</f>
        <v>2567</v>
      </c>
    </row>
    <row r="22" spans="2:8">
      <c r="B22" s="84" t="s">
        <v>59</v>
      </c>
      <c r="C22" s="85">
        <v>1324</v>
      </c>
      <c r="D22" s="86">
        <v>10000</v>
      </c>
      <c r="E22" s="90">
        <v>9875</v>
      </c>
      <c r="F22" s="90">
        <v>52</v>
      </c>
      <c r="G22" s="88">
        <f t="shared" si="0"/>
        <v>177</v>
      </c>
      <c r="H22" s="89">
        <f t="shared" si="1"/>
        <v>3009</v>
      </c>
    </row>
    <row r="23" spans="2:8">
      <c r="B23" s="84" t="s">
        <v>60</v>
      </c>
      <c r="C23" s="85">
        <v>749</v>
      </c>
      <c r="D23" s="86">
        <v>1000</v>
      </c>
      <c r="E23" s="87">
        <v>367</v>
      </c>
      <c r="F23" s="87">
        <v>457</v>
      </c>
      <c r="G23" s="88">
        <f t="shared" si="0"/>
        <v>90</v>
      </c>
      <c r="H23" s="89">
        <f t="shared" si="1"/>
        <v>1530</v>
      </c>
    </row>
    <row r="24" spans="2:8">
      <c r="B24" s="84" t="s">
        <v>61</v>
      </c>
      <c r="C24" s="85">
        <v>1135</v>
      </c>
      <c r="D24" s="86">
        <v>1000</v>
      </c>
      <c r="E24" s="87">
        <v>521</v>
      </c>
      <c r="F24" s="87">
        <v>588</v>
      </c>
      <c r="G24" s="88">
        <f t="shared" si="0"/>
        <v>67</v>
      </c>
      <c r="H24" s="89">
        <f t="shared" si="1"/>
        <v>1139</v>
      </c>
    </row>
    <row r="25" spans="2:8">
      <c r="B25" s="84" t="s">
        <v>62</v>
      </c>
      <c r="C25" s="85">
        <v>1146</v>
      </c>
      <c r="D25" s="86">
        <v>10000</v>
      </c>
      <c r="E25" s="90">
        <v>5697</v>
      </c>
      <c r="F25" s="90">
        <v>5820</v>
      </c>
      <c r="G25" s="88">
        <f t="shared" si="0"/>
        <v>123</v>
      </c>
      <c r="H25" s="89">
        <f t="shared" si="1"/>
        <v>2091</v>
      </c>
    </row>
    <row r="26" spans="2:8">
      <c r="B26" s="84" t="s">
        <v>63</v>
      </c>
      <c r="C26" s="85">
        <v>753</v>
      </c>
      <c r="D26" s="86">
        <v>10000</v>
      </c>
      <c r="E26" s="90">
        <v>2364</v>
      </c>
      <c r="F26" s="90">
        <v>2478</v>
      </c>
      <c r="G26" s="88">
        <f t="shared" si="0"/>
        <v>114</v>
      </c>
      <c r="H26" s="89">
        <f t="shared" si="1"/>
        <v>1938</v>
      </c>
    </row>
    <row r="27" spans="2:8">
      <c r="B27" s="84" t="s">
        <v>64</v>
      </c>
      <c r="C27" s="85">
        <v>1170</v>
      </c>
      <c r="D27" s="86">
        <v>10000</v>
      </c>
      <c r="E27" s="90">
        <v>5874</v>
      </c>
      <c r="F27" s="90">
        <v>5964</v>
      </c>
      <c r="G27" s="88">
        <f t="shared" si="0"/>
        <v>90</v>
      </c>
      <c r="H27" s="89">
        <f t="shared" si="1"/>
        <v>1530</v>
      </c>
    </row>
    <row r="28" spans="2:8">
      <c r="B28" s="84" t="s">
        <v>65</v>
      </c>
      <c r="C28" s="85">
        <v>960</v>
      </c>
      <c r="D28" s="86">
        <v>10000</v>
      </c>
      <c r="E28" s="90">
        <v>9952</v>
      </c>
      <c r="F28" s="90">
        <v>154</v>
      </c>
      <c r="G28" s="88">
        <f t="shared" si="0"/>
        <v>202</v>
      </c>
      <c r="H28" s="89">
        <f t="shared" si="1"/>
        <v>3434</v>
      </c>
    </row>
    <row r="29" spans="2:8">
      <c r="B29" s="84" t="s">
        <v>66</v>
      </c>
      <c r="C29" s="85">
        <v>1459</v>
      </c>
      <c r="D29" s="86">
        <v>1000</v>
      </c>
      <c r="E29" s="87">
        <v>982</v>
      </c>
      <c r="F29" s="87">
        <v>25</v>
      </c>
      <c r="G29" s="88">
        <f t="shared" si="0"/>
        <v>43</v>
      </c>
      <c r="H29" s="89">
        <f t="shared" si="1"/>
        <v>731</v>
      </c>
    </row>
    <row r="30" spans="2:8">
      <c r="B30" s="84" t="s">
        <v>67</v>
      </c>
      <c r="C30" s="85">
        <v>1033</v>
      </c>
      <c r="D30" s="86">
        <v>1000</v>
      </c>
      <c r="E30" s="87">
        <v>157</v>
      </c>
      <c r="F30" s="87">
        <v>354</v>
      </c>
      <c r="G30" s="88">
        <f t="shared" si="0"/>
        <v>197</v>
      </c>
      <c r="H30" s="89">
        <f t="shared" si="1"/>
        <v>3349</v>
      </c>
    </row>
    <row r="31" spans="2:8">
      <c r="B31" s="84" t="s">
        <v>68</v>
      </c>
      <c r="C31" s="85">
        <v>1223</v>
      </c>
      <c r="D31" s="86">
        <v>1000</v>
      </c>
      <c r="E31" s="87">
        <v>364</v>
      </c>
      <c r="F31" s="87">
        <v>511</v>
      </c>
      <c r="G31" s="88">
        <f t="shared" si="0"/>
        <v>147</v>
      </c>
      <c r="H31" s="89">
        <f t="shared" si="1"/>
        <v>2499</v>
      </c>
    </row>
    <row r="32" spans="2:8">
      <c r="B32" s="84" t="s">
        <v>69</v>
      </c>
      <c r="C32" s="85">
        <v>746</v>
      </c>
      <c r="D32" s="86">
        <v>1000</v>
      </c>
      <c r="E32" s="87">
        <v>784</v>
      </c>
      <c r="F32" s="87">
        <v>988</v>
      </c>
      <c r="G32" s="88">
        <f t="shared" si="0"/>
        <v>204</v>
      </c>
      <c r="H32" s="89">
        <f t="shared" si="1"/>
        <v>3468</v>
      </c>
    </row>
    <row r="33" spans="2:8">
      <c r="B33" s="84" t="s">
        <v>70</v>
      </c>
      <c r="C33" s="85">
        <v>711</v>
      </c>
      <c r="D33" s="86">
        <v>10000</v>
      </c>
      <c r="E33" s="90">
        <v>287</v>
      </c>
      <c r="F33" s="90">
        <v>615</v>
      </c>
      <c r="G33" s="88">
        <f t="shared" si="0"/>
        <v>328</v>
      </c>
      <c r="H33" s="89">
        <f t="shared" si="1"/>
        <v>5576</v>
      </c>
    </row>
    <row r="34" spans="2:8" ht="13.5" thickBot="1">
      <c r="B34" s="91" t="s">
        <v>71</v>
      </c>
      <c r="C34" s="92">
        <v>1438</v>
      </c>
      <c r="D34" s="93">
        <v>1000</v>
      </c>
      <c r="E34" s="94">
        <v>471</v>
      </c>
      <c r="F34" s="94">
        <v>702</v>
      </c>
      <c r="G34" s="95">
        <f t="shared" si="0"/>
        <v>231</v>
      </c>
      <c r="H34" s="96">
        <f t="shared" si="1"/>
        <v>3927</v>
      </c>
    </row>
    <row r="35" spans="2:8" ht="13.5" thickTop="1"/>
  </sheetData>
  <mergeCells count="8">
    <mergeCell ref="G18:G19"/>
    <mergeCell ref="H18:H19"/>
    <mergeCell ref="E16:F16"/>
    <mergeCell ref="B18:B19"/>
    <mergeCell ref="C18:C19"/>
    <mergeCell ref="D18:D19"/>
    <mergeCell ref="E18:E19"/>
    <mergeCell ref="F18:F19"/>
  </mergeCells>
  <phoneticPr fontId="0" type="noConversion"/>
  <conditionalFormatting sqref="B20:C34">
    <cfRule type="expression" dxfId="0" priority="1" stopIfTrue="1">
      <formula>$E20&gt;$F20</formula>
    </cfRule>
  </conditionalFormatting>
  <pageMargins left="0.75" right="0.75" top="1" bottom="1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J23"/>
  <sheetViews>
    <sheetView showGridLines="0" workbookViewId="0">
      <selection activeCell="L41" sqref="L41"/>
    </sheetView>
  </sheetViews>
  <sheetFormatPr defaultRowHeight="12.75"/>
  <cols>
    <col min="1" max="1" width="9" customWidth="1"/>
  </cols>
  <sheetData>
    <row r="2" spans="2:10">
      <c r="B2" s="25" t="s">
        <v>0</v>
      </c>
    </row>
    <row r="3" spans="2:10" ht="13.5" thickBot="1"/>
    <row r="4" spans="2:10" ht="14.25" thickTop="1" thickBot="1">
      <c r="B4" s="35">
        <v>24</v>
      </c>
      <c r="C4" s="36">
        <v>78.3</v>
      </c>
      <c r="D4" s="36">
        <v>153.4</v>
      </c>
      <c r="E4" s="36">
        <v>12</v>
      </c>
      <c r="F4" s="36">
        <v>78.900000000000006</v>
      </c>
      <c r="G4" s="36">
        <v>1156</v>
      </c>
      <c r="H4" s="36">
        <v>1894</v>
      </c>
      <c r="I4" s="36">
        <v>0</v>
      </c>
      <c r="J4" s="37">
        <v>-12</v>
      </c>
    </row>
    <row r="5" spans="2:10" ht="13.5" thickTop="1"/>
    <row r="6" spans="2:10">
      <c r="B6" s="25" t="s">
        <v>1</v>
      </c>
    </row>
    <row r="7" spans="2:10">
      <c r="B7" s="25" t="s">
        <v>57</v>
      </c>
    </row>
    <row r="8" spans="2:10">
      <c r="B8" s="25" t="s">
        <v>2</v>
      </c>
    </row>
    <row r="9" spans="2:10" ht="13.5" thickBot="1"/>
    <row r="10" spans="2:10" ht="13.5" thickTop="1">
      <c r="B10" s="26">
        <v>-158</v>
      </c>
      <c r="C10" s="27">
        <v>569</v>
      </c>
      <c r="D10" s="27">
        <v>84</v>
      </c>
      <c r="E10" s="27">
        <v>52</v>
      </c>
      <c r="F10" s="27">
        <v>145</v>
      </c>
      <c r="G10" s="27">
        <v>2124</v>
      </c>
      <c r="H10" s="27">
        <v>0</v>
      </c>
      <c r="I10" s="27">
        <v>52.89</v>
      </c>
      <c r="J10" s="28">
        <v>314</v>
      </c>
    </row>
    <row r="11" spans="2:10" ht="13.5" thickBot="1">
      <c r="B11" s="29"/>
      <c r="C11" s="30"/>
      <c r="D11" s="30"/>
      <c r="E11" s="30"/>
      <c r="F11" s="30"/>
      <c r="G11" s="30"/>
      <c r="H11" s="30"/>
      <c r="I11" s="30"/>
      <c r="J11" s="31"/>
    </row>
    <row r="12" spans="2:10" ht="13.5" thickTop="1"/>
    <row r="13" spans="2:10">
      <c r="B13" s="25" t="s">
        <v>3</v>
      </c>
    </row>
    <row r="14" spans="2:10">
      <c r="B14" s="25" t="s">
        <v>4</v>
      </c>
    </row>
    <row r="15" spans="2:10">
      <c r="B15" s="25" t="s">
        <v>5</v>
      </c>
    </row>
    <row r="16" spans="2:10" ht="13.5" thickBot="1">
      <c r="B16" s="1"/>
    </row>
    <row r="17" spans="2:10" ht="13.5" thickTop="1">
      <c r="B17" s="103">
        <v>-158</v>
      </c>
      <c r="C17" s="104">
        <v>569</v>
      </c>
      <c r="D17" s="104">
        <v>84</v>
      </c>
      <c r="E17" s="104">
        <v>52</v>
      </c>
      <c r="F17" s="104">
        <v>145</v>
      </c>
      <c r="G17" s="104">
        <v>2124</v>
      </c>
      <c r="H17" s="104">
        <v>0</v>
      </c>
      <c r="I17" s="104">
        <v>52.89</v>
      </c>
      <c r="J17" s="105">
        <v>314</v>
      </c>
    </row>
    <row r="18" spans="2:10" ht="13.5" thickBot="1">
      <c r="B18" s="106"/>
      <c r="C18" s="107"/>
      <c r="D18" s="107"/>
      <c r="E18" s="107"/>
      <c r="F18" s="107"/>
      <c r="G18" s="107"/>
      <c r="H18" s="107"/>
      <c r="I18" s="107"/>
      <c r="J18" s="108"/>
    </row>
    <row r="19" spans="2:10" ht="13.5" thickTop="1"/>
    <row r="20" spans="2:10">
      <c r="B20" s="25" t="s">
        <v>6</v>
      </c>
    </row>
    <row r="21" spans="2:10" ht="13.5" thickBot="1"/>
    <row r="22" spans="2:10" ht="14.25" thickTop="1" thickBot="1">
      <c r="B22" s="32">
        <v>24</v>
      </c>
      <c r="C22" s="33">
        <v>78.3</v>
      </c>
      <c r="D22" s="33">
        <v>153.4</v>
      </c>
      <c r="E22" s="33">
        <v>12</v>
      </c>
      <c r="F22" s="33">
        <v>78.900000000000006</v>
      </c>
      <c r="G22" s="33">
        <v>1156</v>
      </c>
      <c r="H22" s="33">
        <v>1894</v>
      </c>
      <c r="I22" s="33">
        <v>0</v>
      </c>
      <c r="J22" s="34">
        <v>-12</v>
      </c>
    </row>
    <row r="23" spans="2:10" ht="13.5" thickTop="1"/>
  </sheetData>
  <phoneticPr fontId="0" type="noConversion"/>
  <pageMargins left="0.75" right="0.75" top="1" bottom="1" header="0.4921259845" footer="0.4921259845"/>
  <pageSetup paperSize="9" orientation="portrait" horizontalDpi="180" verticalDpi="18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B15"/>
  <sheetViews>
    <sheetView workbookViewId="0">
      <selection activeCell="J107" sqref="J107"/>
    </sheetView>
  </sheetViews>
  <sheetFormatPr defaultRowHeight="12.75"/>
  <sheetData>
    <row r="1" spans="2:2" s="110" customFormat="1"/>
    <row r="2" spans="2:2" s="110" customFormat="1" ht="20.25">
      <c r="B2" s="132" t="s">
        <v>54</v>
      </c>
    </row>
    <row r="3" spans="2:2" s="110" customFormat="1" ht="15.75">
      <c r="B3" s="111" t="s">
        <v>115</v>
      </c>
    </row>
    <row r="4" spans="2:2" s="110" customFormat="1" ht="15.75">
      <c r="B4" s="111" t="s">
        <v>55</v>
      </c>
    </row>
    <row r="5" spans="2:2" s="110" customFormat="1" ht="15.75">
      <c r="B5" s="111" t="s">
        <v>56</v>
      </c>
    </row>
    <row r="6" spans="2:2" s="110" customFormat="1">
      <c r="B6" s="112"/>
    </row>
    <row r="7" spans="2:2">
      <c r="B7" s="23"/>
    </row>
    <row r="8" spans="2:2">
      <c r="B8" s="23"/>
    </row>
    <row r="9" spans="2:2">
      <c r="B9" s="23"/>
    </row>
    <row r="10" spans="2:2">
      <c r="B10" s="23"/>
    </row>
    <row r="11" spans="2:2">
      <c r="B11" s="23"/>
    </row>
    <row r="12" spans="2:2">
      <c r="B12" s="23"/>
    </row>
    <row r="13" spans="2:2">
      <c r="B13" s="23"/>
    </row>
    <row r="14" spans="2:2">
      <c r="B14" s="23"/>
    </row>
    <row r="15" spans="2:2">
      <c r="B15" s="23"/>
    </row>
  </sheetData>
  <phoneticPr fontId="0" type="noConversion"/>
  <pageMargins left="0.75" right="0.75" top="1" bottom="1" header="0.4921259845" footer="0.4921259845"/>
  <pageSetup paperSize="9" orientation="portrait" horizontalDpi="120" verticalDpi="144" copies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0"/>
  <sheetViews>
    <sheetView workbookViewId="0">
      <selection activeCell="I78" sqref="I78"/>
    </sheetView>
  </sheetViews>
  <sheetFormatPr defaultRowHeight="12.75"/>
  <sheetData>
    <row r="1" spans="1:1">
      <c r="A1" s="24"/>
    </row>
    <row r="10" spans="1:1">
      <c r="A10">
        <v>100</v>
      </c>
    </row>
    <row r="11" spans="1:1">
      <c r="A11">
        <v>1</v>
      </c>
    </row>
    <row r="12" spans="1:1">
      <c r="A12">
        <v>25</v>
      </c>
    </row>
    <row r="13" spans="1:1">
      <c r="A13">
        <v>78</v>
      </c>
    </row>
    <row r="14" spans="1:1">
      <c r="A14">
        <v>14</v>
      </c>
    </row>
    <row r="15" spans="1:1">
      <c r="A15">
        <v>52</v>
      </c>
    </row>
    <row r="16" spans="1:1">
      <c r="A16">
        <v>1</v>
      </c>
    </row>
    <row r="17" spans="1:1">
      <c r="A17">
        <v>1</v>
      </c>
    </row>
    <row r="18" spans="1:1">
      <c r="A18">
        <v>1</v>
      </c>
    </row>
    <row r="19" spans="1:1">
      <c r="A19">
        <v>4</v>
      </c>
    </row>
    <row r="20" spans="1:1">
      <c r="A20">
        <v>2</v>
      </c>
    </row>
  </sheetData>
  <phoneticPr fontId="0" type="noConversion"/>
  <conditionalFormatting sqref="A10:A20">
    <cfRule type="expression" dxfId="12" priority="1" stopIfTrue="1">
      <formula>A10&gt;AVERAGE($A$10:$A$20)</formula>
    </cfRule>
  </conditionalFormatting>
  <pageMargins left="0.75" right="0.75" top="1" bottom="1" header="0.4921259845" footer="0.4921259845"/>
  <pageSetup paperSize="9" orientation="portrait" horizontalDpi="180" verticalDpi="180" copies="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Q32"/>
  <sheetViews>
    <sheetView showGridLines="0" tabSelected="1" workbookViewId="0">
      <selection activeCell="E12" sqref="E12"/>
    </sheetView>
  </sheetViews>
  <sheetFormatPr defaultRowHeight="12.75"/>
  <cols>
    <col min="1" max="1" width="6.85546875" customWidth="1"/>
    <col min="2" max="2" width="18.140625" customWidth="1"/>
    <col min="3" max="3" width="10.42578125" bestFit="1" customWidth="1"/>
    <col min="4" max="4" width="4.42578125" bestFit="1" customWidth="1"/>
    <col min="5" max="5" width="11.140625" bestFit="1" customWidth="1"/>
    <col min="6" max="6" width="4.42578125" bestFit="1" customWidth="1"/>
    <col min="7" max="7" width="9.85546875" bestFit="1" customWidth="1"/>
    <col min="8" max="8" width="4.42578125" bestFit="1" customWidth="1"/>
    <col min="9" max="9" width="9" bestFit="1" customWidth="1"/>
    <col min="10" max="10" width="4.42578125" bestFit="1" customWidth="1"/>
    <col min="11" max="11" width="7.85546875" bestFit="1" customWidth="1"/>
    <col min="12" max="12" width="4.42578125" bestFit="1" customWidth="1"/>
    <col min="13" max="13" width="7.85546875" bestFit="1" customWidth="1"/>
    <col min="14" max="14" width="4.42578125" bestFit="1" customWidth="1"/>
    <col min="15" max="15" width="9.42578125" customWidth="1"/>
    <col min="16" max="17" width="11.28515625" customWidth="1"/>
  </cols>
  <sheetData>
    <row r="1" spans="2:17" ht="5.25" customHeight="1"/>
    <row r="2" spans="2:17" ht="15.75">
      <c r="B2" s="148" t="s">
        <v>141</v>
      </c>
    </row>
    <row r="3" spans="2:17" ht="15.75">
      <c r="B3" s="38" t="s">
        <v>140</v>
      </c>
    </row>
    <row r="4" spans="2:17" ht="15.75">
      <c r="B4" s="38" t="s">
        <v>121</v>
      </c>
    </row>
    <row r="5" spans="2:17" ht="15.75">
      <c r="B5" s="38" t="s">
        <v>122</v>
      </c>
    </row>
    <row r="6" spans="2:17" ht="15.75">
      <c r="B6" s="38" t="s">
        <v>35</v>
      </c>
    </row>
    <row r="7" spans="2:17" ht="15.75">
      <c r="B7" s="38" t="s">
        <v>36</v>
      </c>
    </row>
    <row r="8" spans="2:17" ht="15.75">
      <c r="B8" s="147" t="s">
        <v>143</v>
      </c>
    </row>
    <row r="9" spans="2:17" ht="15.75">
      <c r="B9" s="148" t="s">
        <v>144</v>
      </c>
    </row>
    <row r="10" spans="2:17" ht="15.75">
      <c r="B10" s="149" t="s">
        <v>142</v>
      </c>
    </row>
    <row r="11" spans="2:17" ht="15.75">
      <c r="B11" s="38"/>
    </row>
    <row r="12" spans="2:17" ht="15.75">
      <c r="B12" s="38"/>
    </row>
    <row r="13" spans="2:17" ht="15.75">
      <c r="B13" s="38"/>
    </row>
    <row r="14" spans="2:17" ht="15.75">
      <c r="B14" s="38"/>
    </row>
    <row r="15" spans="2:17" ht="12.6" customHeight="1" thickBot="1"/>
    <row r="16" spans="2:17">
      <c r="B16" s="151" t="s">
        <v>26</v>
      </c>
      <c r="C16" s="150" t="s">
        <v>33</v>
      </c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36"/>
      <c r="O16" s="153" t="s">
        <v>138</v>
      </c>
      <c r="P16" s="155" t="s">
        <v>139</v>
      </c>
      <c r="Q16" s="157" t="s">
        <v>130</v>
      </c>
    </row>
    <row r="17" spans="2:17" ht="13.5" thickBot="1">
      <c r="B17" s="152"/>
      <c r="C17" s="102" t="s">
        <v>132</v>
      </c>
      <c r="D17" s="102" t="s">
        <v>131</v>
      </c>
      <c r="E17" s="102" t="s">
        <v>133</v>
      </c>
      <c r="F17" s="102" t="s">
        <v>131</v>
      </c>
      <c r="G17" s="102" t="s">
        <v>134</v>
      </c>
      <c r="H17" s="102" t="s">
        <v>131</v>
      </c>
      <c r="I17" s="102" t="s">
        <v>135</v>
      </c>
      <c r="J17" s="102" t="s">
        <v>131</v>
      </c>
      <c r="K17" s="102" t="s">
        <v>136</v>
      </c>
      <c r="L17" s="102" t="s">
        <v>131</v>
      </c>
      <c r="M17" s="102" t="s">
        <v>137</v>
      </c>
      <c r="N17" s="137" t="s">
        <v>131</v>
      </c>
      <c r="O17" s="154"/>
      <c r="P17" s="156"/>
      <c r="Q17" s="158"/>
    </row>
    <row r="18" spans="2:17">
      <c r="B18" s="119" t="s">
        <v>105</v>
      </c>
      <c r="C18" s="99">
        <v>11363</v>
      </c>
      <c r="D18" s="99"/>
      <c r="E18" s="99">
        <v>9312</v>
      </c>
      <c r="F18" s="99"/>
      <c r="G18" s="99">
        <v>9401</v>
      </c>
      <c r="H18" s="99"/>
      <c r="I18" s="99">
        <v>13894</v>
      </c>
      <c r="J18" s="99"/>
      <c r="K18" s="99">
        <v>8460</v>
      </c>
      <c r="L18" s="99"/>
      <c r="M18" s="99">
        <v>13657</v>
      </c>
      <c r="N18" s="99"/>
      <c r="O18" s="138"/>
      <c r="P18" s="143"/>
      <c r="Q18" s="144"/>
    </row>
    <row r="19" spans="2:17">
      <c r="B19" s="120" t="s">
        <v>58</v>
      </c>
      <c r="C19" s="100">
        <v>11433</v>
      </c>
      <c r="D19" s="100"/>
      <c r="E19" s="100">
        <v>11859</v>
      </c>
      <c r="F19" s="100"/>
      <c r="G19" s="100">
        <v>12156</v>
      </c>
      <c r="H19" s="100"/>
      <c r="I19" s="100">
        <v>12642</v>
      </c>
      <c r="J19" s="100"/>
      <c r="K19" s="100">
        <v>11895</v>
      </c>
      <c r="L19" s="100"/>
      <c r="M19" s="100">
        <v>10270</v>
      </c>
      <c r="N19" s="99"/>
      <c r="O19" s="138"/>
      <c r="P19" s="139"/>
      <c r="Q19" s="145"/>
    </row>
    <row r="20" spans="2:17">
      <c r="B20" s="120" t="s">
        <v>59</v>
      </c>
      <c r="C20" s="100">
        <v>13214</v>
      </c>
      <c r="D20" s="100"/>
      <c r="E20" s="100">
        <v>8500</v>
      </c>
      <c r="F20" s="100"/>
      <c r="G20" s="100">
        <v>5600</v>
      </c>
      <c r="H20" s="100"/>
      <c r="I20" s="100">
        <v>6000</v>
      </c>
      <c r="J20" s="100"/>
      <c r="K20" s="100">
        <v>5000</v>
      </c>
      <c r="L20" s="100"/>
      <c r="M20" s="100">
        <v>7215</v>
      </c>
      <c r="N20" s="99"/>
      <c r="O20" s="138"/>
      <c r="P20" s="139"/>
      <c r="Q20" s="145"/>
    </row>
    <row r="21" spans="2:17">
      <c r="B21" s="120" t="s">
        <v>60</v>
      </c>
      <c r="C21" s="100">
        <v>6477</v>
      </c>
      <c r="D21" s="100"/>
      <c r="E21" s="100">
        <v>11939</v>
      </c>
      <c r="F21" s="100"/>
      <c r="G21" s="100">
        <v>10021</v>
      </c>
      <c r="H21" s="100"/>
      <c r="I21" s="100">
        <v>12078</v>
      </c>
      <c r="J21" s="100"/>
      <c r="K21" s="100">
        <v>8438</v>
      </c>
      <c r="L21" s="100"/>
      <c r="M21" s="100">
        <v>14132</v>
      </c>
      <c r="N21" s="99"/>
      <c r="O21" s="138"/>
      <c r="P21" s="139"/>
      <c r="Q21" s="145"/>
    </row>
    <row r="22" spans="2:17">
      <c r="B22" s="120" t="s">
        <v>61</v>
      </c>
      <c r="C22" s="100">
        <v>8200</v>
      </c>
      <c r="D22" s="100"/>
      <c r="E22" s="100">
        <v>6500</v>
      </c>
      <c r="F22" s="100"/>
      <c r="G22" s="100">
        <v>7200</v>
      </c>
      <c r="H22" s="100"/>
      <c r="I22" s="100">
        <v>5900</v>
      </c>
      <c r="J22" s="100"/>
      <c r="K22" s="100">
        <v>6100</v>
      </c>
      <c r="L22" s="100"/>
      <c r="M22" s="100">
        <v>6200</v>
      </c>
      <c r="N22" s="99"/>
      <c r="O22" s="138"/>
      <c r="P22" s="139"/>
      <c r="Q22" s="145"/>
    </row>
    <row r="23" spans="2:17">
      <c r="B23" s="120" t="s">
        <v>62</v>
      </c>
      <c r="C23" s="100">
        <v>10849</v>
      </c>
      <c r="D23" s="100"/>
      <c r="E23" s="100">
        <v>6792</v>
      </c>
      <c r="F23" s="100"/>
      <c r="G23" s="100">
        <v>8607</v>
      </c>
      <c r="H23" s="100"/>
      <c r="I23" s="100">
        <v>10463</v>
      </c>
      <c r="J23" s="100"/>
      <c r="K23" s="100">
        <v>12016</v>
      </c>
      <c r="L23" s="100"/>
      <c r="M23" s="100">
        <v>12927</v>
      </c>
      <c r="N23" s="99"/>
      <c r="O23" s="138"/>
      <c r="P23" s="139"/>
      <c r="Q23" s="145"/>
    </row>
    <row r="24" spans="2:17">
      <c r="B24" s="120" t="s">
        <v>63</v>
      </c>
      <c r="C24" s="100">
        <v>6881</v>
      </c>
      <c r="D24" s="100"/>
      <c r="E24" s="100">
        <v>9133</v>
      </c>
      <c r="F24" s="100"/>
      <c r="G24" s="100">
        <v>14391</v>
      </c>
      <c r="H24" s="100"/>
      <c r="I24" s="100">
        <v>10300</v>
      </c>
      <c r="J24" s="100"/>
      <c r="K24" s="100">
        <v>7465</v>
      </c>
      <c r="L24" s="100"/>
      <c r="M24" s="100">
        <v>14028</v>
      </c>
      <c r="N24" s="99"/>
      <c r="O24" s="138"/>
      <c r="P24" s="139"/>
      <c r="Q24" s="145"/>
    </row>
    <row r="25" spans="2:17">
      <c r="B25" s="120" t="s">
        <v>64</v>
      </c>
      <c r="C25" s="100">
        <v>14850</v>
      </c>
      <c r="D25" s="100"/>
      <c r="E25" s="100">
        <v>14230</v>
      </c>
      <c r="F25" s="100"/>
      <c r="G25" s="100">
        <v>14800</v>
      </c>
      <c r="H25" s="100"/>
      <c r="I25" s="100">
        <v>15000</v>
      </c>
      <c r="J25" s="100"/>
      <c r="K25" s="100">
        <v>15000</v>
      </c>
      <c r="L25" s="100"/>
      <c r="M25" s="100">
        <v>14900</v>
      </c>
      <c r="N25" s="99"/>
      <c r="O25" s="138"/>
      <c r="P25" s="139"/>
      <c r="Q25" s="145"/>
    </row>
    <row r="26" spans="2:17">
      <c r="B26" s="120" t="s">
        <v>65</v>
      </c>
      <c r="C26" s="100">
        <v>6112</v>
      </c>
      <c r="D26" s="100"/>
      <c r="E26" s="100">
        <v>7072</v>
      </c>
      <c r="F26" s="100"/>
      <c r="G26" s="100">
        <v>7045</v>
      </c>
      <c r="H26" s="100"/>
      <c r="I26" s="100">
        <v>14535</v>
      </c>
      <c r="J26" s="100"/>
      <c r="K26" s="100">
        <v>6467</v>
      </c>
      <c r="L26" s="100"/>
      <c r="M26" s="100">
        <v>5771</v>
      </c>
      <c r="N26" s="99"/>
      <c r="O26" s="138"/>
      <c r="P26" s="139"/>
      <c r="Q26" s="145"/>
    </row>
    <row r="27" spans="2:17">
      <c r="B27" s="120" t="s">
        <v>66</v>
      </c>
      <c r="C27" s="100">
        <v>8698</v>
      </c>
      <c r="D27" s="100"/>
      <c r="E27" s="100">
        <v>12736</v>
      </c>
      <c r="F27" s="100"/>
      <c r="G27" s="100">
        <v>8678</v>
      </c>
      <c r="H27" s="100"/>
      <c r="I27" s="100">
        <v>6843</v>
      </c>
      <c r="J27" s="100"/>
      <c r="K27" s="100">
        <v>10738</v>
      </c>
      <c r="L27" s="100"/>
      <c r="M27" s="100">
        <v>10823</v>
      </c>
      <c r="N27" s="99"/>
      <c r="O27" s="138"/>
      <c r="P27" s="139"/>
      <c r="Q27" s="145"/>
    </row>
    <row r="28" spans="2:17">
      <c r="B28" s="120" t="s">
        <v>67</v>
      </c>
      <c r="C28" s="100">
        <v>6800</v>
      </c>
      <c r="D28" s="100"/>
      <c r="E28" s="100">
        <v>7900</v>
      </c>
      <c r="F28" s="100"/>
      <c r="G28" s="100">
        <v>5927</v>
      </c>
      <c r="H28" s="100"/>
      <c r="I28" s="100">
        <v>9268</v>
      </c>
      <c r="J28" s="100"/>
      <c r="K28" s="100">
        <v>6500</v>
      </c>
      <c r="L28" s="100"/>
      <c r="M28" s="100">
        <v>7991</v>
      </c>
      <c r="N28" s="99"/>
      <c r="O28" s="138"/>
      <c r="P28" s="139"/>
      <c r="Q28" s="145"/>
    </row>
    <row r="29" spans="2:17">
      <c r="B29" s="120" t="s">
        <v>68</v>
      </c>
      <c r="C29" s="100">
        <v>10000</v>
      </c>
      <c r="D29" s="100"/>
      <c r="E29" s="100">
        <v>9400</v>
      </c>
      <c r="F29" s="100"/>
      <c r="G29" s="100">
        <v>5200</v>
      </c>
      <c r="H29" s="100"/>
      <c r="I29" s="100">
        <v>5100</v>
      </c>
      <c r="J29" s="100"/>
      <c r="K29" s="100">
        <v>5000</v>
      </c>
      <c r="L29" s="100"/>
      <c r="M29" s="100">
        <v>5000</v>
      </c>
      <c r="N29" s="99"/>
      <c r="O29" s="138"/>
      <c r="P29" s="139"/>
      <c r="Q29" s="145"/>
    </row>
    <row r="30" spans="2:17">
      <c r="B30" s="120" t="s">
        <v>69</v>
      </c>
      <c r="C30" s="100">
        <v>8770</v>
      </c>
      <c r="D30" s="100"/>
      <c r="E30" s="100">
        <v>8184</v>
      </c>
      <c r="F30" s="100"/>
      <c r="G30" s="100">
        <v>5800</v>
      </c>
      <c r="H30" s="100"/>
      <c r="I30" s="100">
        <v>9966</v>
      </c>
      <c r="J30" s="100"/>
      <c r="K30" s="100">
        <v>6200</v>
      </c>
      <c r="L30" s="100"/>
      <c r="M30" s="100">
        <v>6500</v>
      </c>
      <c r="N30" s="99"/>
      <c r="O30" s="138"/>
      <c r="P30" s="139"/>
      <c r="Q30" s="145"/>
    </row>
    <row r="31" spans="2:17">
      <c r="B31" s="120" t="s">
        <v>70</v>
      </c>
      <c r="C31" s="100">
        <v>6950</v>
      </c>
      <c r="D31" s="100"/>
      <c r="E31" s="100">
        <v>7255</v>
      </c>
      <c r="F31" s="100"/>
      <c r="G31" s="100">
        <v>7104</v>
      </c>
      <c r="H31" s="100"/>
      <c r="I31" s="100">
        <v>11409</v>
      </c>
      <c r="J31" s="100"/>
      <c r="K31" s="100">
        <v>11007</v>
      </c>
      <c r="L31" s="100"/>
      <c r="M31" s="100">
        <v>5490</v>
      </c>
      <c r="N31" s="99"/>
      <c r="O31" s="138"/>
      <c r="P31" s="139"/>
      <c r="Q31" s="145"/>
    </row>
    <row r="32" spans="2:17" ht="13.5" thickBot="1">
      <c r="B32" s="121" t="s">
        <v>71</v>
      </c>
      <c r="C32" s="101">
        <v>6216</v>
      </c>
      <c r="D32" s="101"/>
      <c r="E32" s="101">
        <v>12263</v>
      </c>
      <c r="F32" s="101"/>
      <c r="G32" s="101">
        <v>10298</v>
      </c>
      <c r="H32" s="101"/>
      <c r="I32" s="101">
        <v>12049</v>
      </c>
      <c r="J32" s="101"/>
      <c r="K32" s="101">
        <v>5811</v>
      </c>
      <c r="L32" s="101"/>
      <c r="M32" s="101">
        <v>12914</v>
      </c>
      <c r="N32" s="142"/>
      <c r="O32" s="140"/>
      <c r="P32" s="141"/>
      <c r="Q32" s="146"/>
    </row>
  </sheetData>
  <mergeCells count="5">
    <mergeCell ref="C16:M16"/>
    <mergeCell ref="B16:B17"/>
    <mergeCell ref="O16:O17"/>
    <mergeCell ref="P16:P17"/>
    <mergeCell ref="Q16:Q17"/>
  </mergeCells>
  <phoneticPr fontId="0" type="noConversion"/>
  <pageMargins left="0.75" right="0.75" top="1" bottom="1" header="0.4921259845" footer="0.4921259845"/>
  <pageSetup paperSize="9" orientation="portrait" horizontalDpi="180" verticalDpi="18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2:J25"/>
  <sheetViews>
    <sheetView showGridLines="0" workbookViewId="0">
      <selection activeCell="K11" sqref="K11"/>
    </sheetView>
  </sheetViews>
  <sheetFormatPr defaultRowHeight="12.75"/>
  <cols>
    <col min="1" max="1" width="8.5703125" customWidth="1"/>
    <col min="2" max="2" width="18.140625" customWidth="1"/>
    <col min="9" max="9" width="9.7109375" customWidth="1"/>
  </cols>
  <sheetData>
    <row r="2" spans="2:10" ht="30.75">
      <c r="B2" s="133" t="s">
        <v>106</v>
      </c>
    </row>
    <row r="3" spans="2:10">
      <c r="B3" s="1"/>
    </row>
    <row r="4" spans="2:10">
      <c r="B4" s="1"/>
    </row>
    <row r="5" spans="2:10">
      <c r="B5" s="1"/>
    </row>
    <row r="6" spans="2:10" ht="12.75" customHeight="1">
      <c r="B6" s="1"/>
    </row>
    <row r="7" spans="2:10" ht="13.5" hidden="1" thickBot="1">
      <c r="B7" s="1"/>
    </row>
    <row r="8" spans="2:10" ht="11.25" customHeight="1" thickBot="1"/>
    <row r="9" spans="2:10" ht="13.9" customHeight="1">
      <c r="B9" s="151" t="s">
        <v>26</v>
      </c>
      <c r="C9" s="150" t="s">
        <v>33</v>
      </c>
      <c r="D9" s="150"/>
      <c r="E9" s="150"/>
      <c r="F9" s="150"/>
      <c r="G9" s="150"/>
      <c r="H9" s="150"/>
      <c r="I9" s="159" t="s">
        <v>34</v>
      </c>
      <c r="J9" s="18"/>
    </row>
    <row r="10" spans="2:10" ht="13.5" thickBot="1">
      <c r="B10" s="152"/>
      <c r="C10" s="102" t="s">
        <v>27</v>
      </c>
      <c r="D10" s="102" t="s">
        <v>28</v>
      </c>
      <c r="E10" s="102" t="s">
        <v>29</v>
      </c>
      <c r="F10" s="102" t="s">
        <v>30</v>
      </c>
      <c r="G10" s="102" t="s">
        <v>31</v>
      </c>
      <c r="H10" s="102" t="s">
        <v>32</v>
      </c>
      <c r="I10" s="160"/>
      <c r="J10" s="18"/>
    </row>
    <row r="11" spans="2:10">
      <c r="B11" s="119" t="s">
        <v>105</v>
      </c>
      <c r="C11" s="99">
        <v>11363</v>
      </c>
      <c r="D11" s="99">
        <v>9312</v>
      </c>
      <c r="E11" s="99">
        <v>9401</v>
      </c>
      <c r="F11" s="99">
        <v>13894</v>
      </c>
      <c r="G11" s="99">
        <v>8460</v>
      </c>
      <c r="H11" s="99">
        <v>13657</v>
      </c>
      <c r="I11" s="122">
        <f>AVERAGE(C11:H11)</f>
        <v>11014.5</v>
      </c>
      <c r="J11" s="18"/>
    </row>
    <row r="12" spans="2:10">
      <c r="B12" s="120" t="s">
        <v>58</v>
      </c>
      <c r="C12" s="100">
        <v>11433</v>
      </c>
      <c r="D12" s="100">
        <v>11859</v>
      </c>
      <c r="E12" s="100">
        <v>12156</v>
      </c>
      <c r="F12" s="100">
        <v>12642</v>
      </c>
      <c r="G12" s="100">
        <v>11895</v>
      </c>
      <c r="H12" s="100">
        <v>10270</v>
      </c>
      <c r="I12" s="123">
        <f t="shared" ref="I12:I25" si="0">AVERAGE(C12:H12)</f>
        <v>11709.166666666666</v>
      </c>
      <c r="J12" s="18"/>
    </row>
    <row r="13" spans="2:10">
      <c r="B13" s="120" t="s">
        <v>59</v>
      </c>
      <c r="C13" s="100">
        <v>13214</v>
      </c>
      <c r="D13" s="100">
        <v>8500</v>
      </c>
      <c r="E13" s="100">
        <v>5600</v>
      </c>
      <c r="F13" s="100">
        <v>6000</v>
      </c>
      <c r="G13" s="100">
        <v>5000</v>
      </c>
      <c r="H13" s="100">
        <v>7215</v>
      </c>
      <c r="I13" s="123">
        <f t="shared" si="0"/>
        <v>7588.166666666667</v>
      </c>
      <c r="J13" s="18"/>
    </row>
    <row r="14" spans="2:10">
      <c r="B14" s="120" t="s">
        <v>60</v>
      </c>
      <c r="C14" s="100">
        <v>6477</v>
      </c>
      <c r="D14" s="100">
        <v>11939</v>
      </c>
      <c r="E14" s="100">
        <v>10021</v>
      </c>
      <c r="F14" s="100">
        <v>12078</v>
      </c>
      <c r="G14" s="100">
        <v>8438</v>
      </c>
      <c r="H14" s="100">
        <v>14132</v>
      </c>
      <c r="I14" s="123">
        <f t="shared" si="0"/>
        <v>10514.166666666666</v>
      </c>
      <c r="J14" s="18"/>
    </row>
    <row r="15" spans="2:10">
      <c r="B15" s="120" t="s">
        <v>61</v>
      </c>
      <c r="C15" s="100">
        <v>8200</v>
      </c>
      <c r="D15" s="100">
        <v>6500</v>
      </c>
      <c r="E15" s="100">
        <v>7200</v>
      </c>
      <c r="F15" s="100">
        <v>5900</v>
      </c>
      <c r="G15" s="100">
        <v>6100</v>
      </c>
      <c r="H15" s="100">
        <v>6200</v>
      </c>
      <c r="I15" s="123">
        <f t="shared" si="0"/>
        <v>6683.333333333333</v>
      </c>
      <c r="J15" s="18"/>
    </row>
    <row r="16" spans="2:10">
      <c r="B16" s="120" t="s">
        <v>62</v>
      </c>
      <c r="C16" s="100">
        <v>10849</v>
      </c>
      <c r="D16" s="100">
        <v>6792</v>
      </c>
      <c r="E16" s="100">
        <v>8607</v>
      </c>
      <c r="F16" s="100">
        <v>10463</v>
      </c>
      <c r="G16" s="100">
        <v>12016</v>
      </c>
      <c r="H16" s="100">
        <v>12927</v>
      </c>
      <c r="I16" s="123">
        <f t="shared" si="0"/>
        <v>10275.666666666666</v>
      </c>
      <c r="J16" s="18"/>
    </row>
    <row r="17" spans="2:10">
      <c r="B17" s="120" t="s">
        <v>63</v>
      </c>
      <c r="C17" s="100">
        <v>6881</v>
      </c>
      <c r="D17" s="100">
        <v>9133</v>
      </c>
      <c r="E17" s="100">
        <v>14391</v>
      </c>
      <c r="F17" s="100">
        <v>10300</v>
      </c>
      <c r="G17" s="100">
        <v>7465</v>
      </c>
      <c r="H17" s="100">
        <v>14028</v>
      </c>
      <c r="I17" s="123">
        <f t="shared" si="0"/>
        <v>10366.333333333334</v>
      </c>
      <c r="J17" s="18"/>
    </row>
    <row r="18" spans="2:10">
      <c r="B18" s="120" t="s">
        <v>64</v>
      </c>
      <c r="C18" s="100">
        <v>14850</v>
      </c>
      <c r="D18" s="100">
        <v>14230</v>
      </c>
      <c r="E18" s="100">
        <v>14800</v>
      </c>
      <c r="F18" s="100">
        <v>15000</v>
      </c>
      <c r="G18" s="100">
        <v>15000</v>
      </c>
      <c r="H18" s="100">
        <v>14900</v>
      </c>
      <c r="I18" s="123">
        <f t="shared" si="0"/>
        <v>14796.666666666666</v>
      </c>
      <c r="J18" s="18"/>
    </row>
    <row r="19" spans="2:10">
      <c r="B19" s="120" t="s">
        <v>65</v>
      </c>
      <c r="C19" s="100">
        <v>6112</v>
      </c>
      <c r="D19" s="100">
        <v>7072</v>
      </c>
      <c r="E19" s="100">
        <v>7045</v>
      </c>
      <c r="F19" s="100">
        <v>14535</v>
      </c>
      <c r="G19" s="100">
        <v>6467</v>
      </c>
      <c r="H19" s="100">
        <v>5771</v>
      </c>
      <c r="I19" s="123">
        <f t="shared" si="0"/>
        <v>7833.666666666667</v>
      </c>
      <c r="J19" s="18"/>
    </row>
    <row r="20" spans="2:10">
      <c r="B20" s="120" t="s">
        <v>66</v>
      </c>
      <c r="C20" s="100">
        <v>8698</v>
      </c>
      <c r="D20" s="100">
        <v>12736</v>
      </c>
      <c r="E20" s="100">
        <v>8678</v>
      </c>
      <c r="F20" s="100">
        <v>6843</v>
      </c>
      <c r="G20" s="100">
        <v>10738</v>
      </c>
      <c r="H20" s="100">
        <v>10823</v>
      </c>
      <c r="I20" s="123">
        <f t="shared" si="0"/>
        <v>9752.6666666666661</v>
      </c>
      <c r="J20" s="18"/>
    </row>
    <row r="21" spans="2:10">
      <c r="B21" s="120" t="s">
        <v>67</v>
      </c>
      <c r="C21" s="100">
        <v>6800</v>
      </c>
      <c r="D21" s="100">
        <v>7900</v>
      </c>
      <c r="E21" s="100">
        <v>5927</v>
      </c>
      <c r="F21" s="100">
        <v>9268</v>
      </c>
      <c r="G21" s="100">
        <v>6500</v>
      </c>
      <c r="H21" s="100">
        <v>7991</v>
      </c>
      <c r="I21" s="123">
        <f t="shared" si="0"/>
        <v>7397.666666666667</v>
      </c>
      <c r="J21" s="18"/>
    </row>
    <row r="22" spans="2:10">
      <c r="B22" s="120" t="s">
        <v>68</v>
      </c>
      <c r="C22" s="100">
        <v>10000</v>
      </c>
      <c r="D22" s="100">
        <v>9400</v>
      </c>
      <c r="E22" s="100">
        <v>5200</v>
      </c>
      <c r="F22" s="100">
        <v>5100</v>
      </c>
      <c r="G22" s="100">
        <v>5000</v>
      </c>
      <c r="H22" s="100">
        <v>5000</v>
      </c>
      <c r="I22" s="123">
        <f t="shared" si="0"/>
        <v>6616.666666666667</v>
      </c>
      <c r="J22" s="18"/>
    </row>
    <row r="23" spans="2:10">
      <c r="B23" s="120" t="s">
        <v>69</v>
      </c>
      <c r="C23" s="100">
        <v>8770</v>
      </c>
      <c r="D23" s="100">
        <v>8184</v>
      </c>
      <c r="E23" s="100">
        <v>5800</v>
      </c>
      <c r="F23" s="100">
        <v>9966</v>
      </c>
      <c r="G23" s="100">
        <v>6200</v>
      </c>
      <c r="H23" s="100">
        <v>6500</v>
      </c>
      <c r="I23" s="123">
        <f t="shared" si="0"/>
        <v>7570</v>
      </c>
      <c r="J23" s="18"/>
    </row>
    <row r="24" spans="2:10">
      <c r="B24" s="120" t="s">
        <v>70</v>
      </c>
      <c r="C24" s="100">
        <v>6950</v>
      </c>
      <c r="D24" s="100">
        <v>7255</v>
      </c>
      <c r="E24" s="100">
        <v>7104</v>
      </c>
      <c r="F24" s="100">
        <v>11409</v>
      </c>
      <c r="G24" s="100">
        <v>11007</v>
      </c>
      <c r="H24" s="100">
        <v>5490</v>
      </c>
      <c r="I24" s="123">
        <f t="shared" si="0"/>
        <v>8202.5</v>
      </c>
      <c r="J24" s="18"/>
    </row>
    <row r="25" spans="2:10" ht="13.5" thickBot="1">
      <c r="B25" s="121" t="s">
        <v>71</v>
      </c>
      <c r="C25" s="101">
        <v>6216</v>
      </c>
      <c r="D25" s="101">
        <v>12263</v>
      </c>
      <c r="E25" s="101">
        <v>10298</v>
      </c>
      <c r="F25" s="101">
        <v>12049</v>
      </c>
      <c r="G25" s="101">
        <v>5811</v>
      </c>
      <c r="H25" s="101">
        <v>12914</v>
      </c>
      <c r="I25" s="124">
        <f t="shared" si="0"/>
        <v>9925.1666666666661</v>
      </c>
      <c r="J25" s="18"/>
    </row>
  </sheetData>
  <mergeCells count="3">
    <mergeCell ref="B9:B10"/>
    <mergeCell ref="C9:H9"/>
    <mergeCell ref="I9:I10"/>
  </mergeCells>
  <phoneticPr fontId="0" type="noConversion"/>
  <conditionalFormatting sqref="B11:B25">
    <cfRule type="expression" dxfId="11" priority="1" stopIfTrue="1">
      <formula>I11&lt;=0.8*AVERAGE($I$11:$I$25)</formula>
    </cfRule>
    <cfRule type="expression" dxfId="10" priority="2" stopIfTrue="1">
      <formula>I11&gt;=1.5*AVERAGE($I$11:$I$25)</formula>
    </cfRule>
  </conditionalFormatting>
  <conditionalFormatting sqref="I11:I25">
    <cfRule type="expression" dxfId="9" priority="3" stopIfTrue="1">
      <formula>I11&lt;=0.8*AVERAGE($I$11:$I$25)</formula>
    </cfRule>
    <cfRule type="expression" dxfId="8" priority="4" stopIfTrue="1">
      <formula>I11&gt;=1.5*AVERAGE($I$11:$I$25)</formula>
    </cfRule>
  </conditionalFormatting>
  <pageMargins left="0.75" right="0.75" top="1" bottom="1" header="0.4921259845" footer="0.4921259845"/>
  <pageSetup paperSize="9" orientation="portrait" horizontalDpi="120" verticalDpi="144" copies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1:K26"/>
  <sheetViews>
    <sheetView showGridLines="0" workbookViewId="0">
      <selection activeCell="J40" sqref="J40"/>
    </sheetView>
  </sheetViews>
  <sheetFormatPr defaultRowHeight="12.75"/>
  <cols>
    <col min="1" max="1" width="8.5703125" customWidth="1"/>
    <col min="2" max="2" width="18.140625" customWidth="1"/>
  </cols>
  <sheetData>
    <row r="1" spans="2:11" ht="3" customHeight="1"/>
    <row r="2" spans="2:11" ht="15">
      <c r="B2" s="97" t="s">
        <v>98</v>
      </c>
    </row>
    <row r="3" spans="2:11" ht="15">
      <c r="B3" s="97" t="s">
        <v>116</v>
      </c>
    </row>
    <row r="4" spans="2:11" ht="15">
      <c r="B4" s="97" t="s">
        <v>114</v>
      </c>
    </row>
    <row r="5" spans="2:11" ht="15">
      <c r="B5" s="97" t="s">
        <v>39</v>
      </c>
    </row>
    <row r="6" spans="2:11" ht="15">
      <c r="B6" s="97" t="s">
        <v>123</v>
      </c>
    </row>
    <row r="7" spans="2:11" ht="15">
      <c r="B7" s="97" t="s">
        <v>40</v>
      </c>
      <c r="K7" s="19" t="s">
        <v>37</v>
      </c>
    </row>
    <row r="8" spans="2:11" ht="13.9" customHeight="1" thickBot="1">
      <c r="B8" s="97" t="s">
        <v>41</v>
      </c>
      <c r="K8" s="21">
        <v>1.5</v>
      </c>
    </row>
    <row r="9" spans="2:11" ht="13.9" customHeight="1" thickTop="1">
      <c r="B9" s="161" t="s">
        <v>26</v>
      </c>
      <c r="C9" s="163" t="s">
        <v>33</v>
      </c>
      <c r="D9" s="163"/>
      <c r="E9" s="163"/>
      <c r="F9" s="163"/>
      <c r="G9" s="163"/>
      <c r="H9" s="163"/>
      <c r="I9" s="164" t="s">
        <v>34</v>
      </c>
      <c r="J9" s="39"/>
      <c r="K9" s="19"/>
    </row>
    <row r="10" spans="2:11" ht="13.5" thickBot="1">
      <c r="B10" s="162"/>
      <c r="C10" s="131" t="s">
        <v>27</v>
      </c>
      <c r="D10" s="131" t="s">
        <v>28</v>
      </c>
      <c r="E10" s="131" t="s">
        <v>29</v>
      </c>
      <c r="F10" s="131" t="s">
        <v>30</v>
      </c>
      <c r="G10" s="131" t="s">
        <v>31</v>
      </c>
      <c r="H10" s="131" t="s">
        <v>32</v>
      </c>
      <c r="I10" s="165"/>
      <c r="J10" s="39"/>
      <c r="K10" s="19" t="s">
        <v>38</v>
      </c>
    </row>
    <row r="11" spans="2:11" ht="13.5" thickTop="1">
      <c r="B11" s="125" t="s">
        <v>105</v>
      </c>
      <c r="C11" s="40">
        <v>11363</v>
      </c>
      <c r="D11" s="40">
        <v>9312</v>
      </c>
      <c r="E11" s="40">
        <v>9401</v>
      </c>
      <c r="F11" s="40">
        <v>13894</v>
      </c>
      <c r="G11" s="40">
        <v>8460</v>
      </c>
      <c r="H11" s="40">
        <v>13657</v>
      </c>
      <c r="I11" s="128"/>
      <c r="J11" s="39"/>
      <c r="K11" s="22">
        <v>0.8</v>
      </c>
    </row>
    <row r="12" spans="2:11">
      <c r="B12" s="126" t="s">
        <v>58</v>
      </c>
      <c r="C12" s="41">
        <v>11433</v>
      </c>
      <c r="D12" s="41">
        <v>11859</v>
      </c>
      <c r="E12" s="41">
        <v>12156</v>
      </c>
      <c r="F12" s="41">
        <v>12642</v>
      </c>
      <c r="G12" s="41">
        <v>11895</v>
      </c>
      <c r="H12" s="41">
        <v>10270</v>
      </c>
      <c r="I12" s="129"/>
      <c r="J12" s="39"/>
    </row>
    <row r="13" spans="2:11">
      <c r="B13" s="126" t="s">
        <v>59</v>
      </c>
      <c r="C13" s="41">
        <v>13214</v>
      </c>
      <c r="D13" s="41">
        <v>8500</v>
      </c>
      <c r="E13" s="41">
        <v>5600</v>
      </c>
      <c r="F13" s="41">
        <v>6000</v>
      </c>
      <c r="G13" s="41">
        <v>5000</v>
      </c>
      <c r="H13" s="41">
        <v>7215</v>
      </c>
      <c r="I13" s="129"/>
      <c r="J13" s="39"/>
    </row>
    <row r="14" spans="2:11" ht="11.45" customHeight="1">
      <c r="B14" s="126" t="s">
        <v>60</v>
      </c>
      <c r="C14" s="41">
        <v>6477</v>
      </c>
      <c r="D14" s="41">
        <v>11939</v>
      </c>
      <c r="E14" s="41">
        <v>10021</v>
      </c>
      <c r="F14" s="41">
        <v>12078</v>
      </c>
      <c r="G14" s="41">
        <v>8438</v>
      </c>
      <c r="H14" s="41">
        <v>14132</v>
      </c>
      <c r="I14" s="129"/>
      <c r="J14" s="39"/>
    </row>
    <row r="15" spans="2:11">
      <c r="B15" s="126" t="s">
        <v>61</v>
      </c>
      <c r="C15" s="41">
        <v>13762</v>
      </c>
      <c r="D15" s="41">
        <v>7973</v>
      </c>
      <c r="E15" s="41">
        <v>9089</v>
      </c>
      <c r="F15" s="41">
        <v>5581</v>
      </c>
      <c r="G15" s="41">
        <v>10884</v>
      </c>
      <c r="H15" s="41">
        <v>5746</v>
      </c>
      <c r="I15" s="129"/>
      <c r="J15" s="39"/>
    </row>
    <row r="16" spans="2:11">
      <c r="B16" s="126" t="s">
        <v>62</v>
      </c>
      <c r="C16" s="41">
        <v>10849</v>
      </c>
      <c r="D16" s="41">
        <v>6792</v>
      </c>
      <c r="E16" s="41">
        <v>8607</v>
      </c>
      <c r="F16" s="41">
        <v>10463</v>
      </c>
      <c r="G16" s="41">
        <v>12016</v>
      </c>
      <c r="H16" s="41">
        <v>12927</v>
      </c>
      <c r="I16" s="129"/>
      <c r="J16" s="39"/>
    </row>
    <row r="17" spans="2:10">
      <c r="B17" s="126" t="s">
        <v>63</v>
      </c>
      <c r="C17" s="41">
        <v>6881</v>
      </c>
      <c r="D17" s="41">
        <v>9133</v>
      </c>
      <c r="E17" s="41">
        <v>14391</v>
      </c>
      <c r="F17" s="41">
        <v>10300</v>
      </c>
      <c r="G17" s="41">
        <v>7465</v>
      </c>
      <c r="H17" s="41">
        <v>14028</v>
      </c>
      <c r="I17" s="129"/>
      <c r="J17" s="39"/>
    </row>
    <row r="18" spans="2:10">
      <c r="B18" s="126" t="s">
        <v>64</v>
      </c>
      <c r="C18" s="41">
        <v>14850</v>
      </c>
      <c r="D18" s="41">
        <v>14230</v>
      </c>
      <c r="E18" s="41">
        <v>14800</v>
      </c>
      <c r="F18" s="41">
        <v>15000</v>
      </c>
      <c r="G18" s="41">
        <v>15000</v>
      </c>
      <c r="H18" s="41">
        <v>14900</v>
      </c>
      <c r="I18" s="129"/>
      <c r="J18" s="39"/>
    </row>
    <row r="19" spans="2:10">
      <c r="B19" s="126" t="s">
        <v>65</v>
      </c>
      <c r="C19" s="41">
        <v>6112</v>
      </c>
      <c r="D19" s="41">
        <v>7072</v>
      </c>
      <c r="E19" s="41">
        <v>7045</v>
      </c>
      <c r="F19" s="41">
        <v>14535</v>
      </c>
      <c r="G19" s="41">
        <v>6467</v>
      </c>
      <c r="H19" s="41">
        <v>5771</v>
      </c>
      <c r="I19" s="129"/>
      <c r="J19" s="39"/>
    </row>
    <row r="20" spans="2:10">
      <c r="B20" s="126" t="s">
        <v>66</v>
      </c>
      <c r="C20" s="41">
        <v>8698</v>
      </c>
      <c r="D20" s="41">
        <v>12736</v>
      </c>
      <c r="E20" s="41">
        <v>8678</v>
      </c>
      <c r="F20" s="41">
        <v>6843</v>
      </c>
      <c r="G20" s="41">
        <v>10738</v>
      </c>
      <c r="H20" s="41">
        <v>10823</v>
      </c>
      <c r="I20" s="129"/>
      <c r="J20" s="39"/>
    </row>
    <row r="21" spans="2:10">
      <c r="B21" s="126" t="s">
        <v>67</v>
      </c>
      <c r="C21" s="41">
        <v>14130</v>
      </c>
      <c r="D21" s="41">
        <v>11030</v>
      </c>
      <c r="E21" s="41">
        <v>5927</v>
      </c>
      <c r="F21" s="41">
        <v>9268</v>
      </c>
      <c r="G21" s="41">
        <v>9862</v>
      </c>
      <c r="H21" s="41">
        <v>7991</v>
      </c>
      <c r="I21" s="129"/>
      <c r="J21" s="39"/>
    </row>
    <row r="22" spans="2:10">
      <c r="B22" s="126" t="s">
        <v>68</v>
      </c>
      <c r="C22" s="41">
        <v>10000</v>
      </c>
      <c r="D22" s="41">
        <v>9400</v>
      </c>
      <c r="E22" s="41">
        <v>5200</v>
      </c>
      <c r="F22" s="41">
        <v>5100</v>
      </c>
      <c r="G22" s="41">
        <v>5000</v>
      </c>
      <c r="H22" s="41">
        <v>5000</v>
      </c>
      <c r="I22" s="129"/>
      <c r="J22" s="39"/>
    </row>
    <row r="23" spans="2:10">
      <c r="B23" s="126" t="s">
        <v>69</v>
      </c>
      <c r="C23" s="41">
        <v>8770</v>
      </c>
      <c r="D23" s="41">
        <v>8184</v>
      </c>
      <c r="E23" s="41">
        <v>11865</v>
      </c>
      <c r="F23" s="41">
        <v>9966</v>
      </c>
      <c r="G23" s="41">
        <v>14776</v>
      </c>
      <c r="H23" s="41">
        <v>13170</v>
      </c>
      <c r="I23" s="129"/>
      <c r="J23" s="39"/>
    </row>
    <row r="24" spans="2:10">
      <c r="B24" s="126" t="s">
        <v>70</v>
      </c>
      <c r="C24" s="41">
        <v>6950</v>
      </c>
      <c r="D24" s="41">
        <v>7255</v>
      </c>
      <c r="E24" s="41">
        <v>7104</v>
      </c>
      <c r="F24" s="41">
        <v>11409</v>
      </c>
      <c r="G24" s="41">
        <v>11007</v>
      </c>
      <c r="H24" s="41">
        <v>5490</v>
      </c>
      <c r="I24" s="129"/>
      <c r="J24" s="39"/>
    </row>
    <row r="25" spans="2:10" ht="13.5" thickBot="1">
      <c r="B25" s="127" t="s">
        <v>71</v>
      </c>
      <c r="C25" s="42">
        <v>6216</v>
      </c>
      <c r="D25" s="42">
        <v>12263</v>
      </c>
      <c r="E25" s="42">
        <v>10298</v>
      </c>
      <c r="F25" s="42">
        <v>12049</v>
      </c>
      <c r="G25" s="42">
        <v>5811</v>
      </c>
      <c r="H25" s="42">
        <v>12914</v>
      </c>
      <c r="I25" s="130"/>
      <c r="J25" s="39"/>
    </row>
    <row r="26" spans="2:10" ht="13.5" thickTop="1"/>
  </sheetData>
  <mergeCells count="3">
    <mergeCell ref="B9:B10"/>
    <mergeCell ref="C9:H9"/>
    <mergeCell ref="I9:I10"/>
  </mergeCells>
  <phoneticPr fontId="0" type="noConversion"/>
  <pageMargins left="0.75" right="0.75" top="1" bottom="1" header="0.4921259845" footer="0.4921259845"/>
  <pageSetup paperSize="9" orientation="portrait" horizontalDpi="4294967294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2:K26"/>
  <sheetViews>
    <sheetView showGridLines="0" workbookViewId="0">
      <selection activeCell="I128" sqref="I128"/>
    </sheetView>
  </sheetViews>
  <sheetFormatPr defaultRowHeight="12.75"/>
  <cols>
    <col min="1" max="1" width="8.7109375" customWidth="1"/>
    <col min="2" max="2" width="18.140625" customWidth="1"/>
  </cols>
  <sheetData>
    <row r="2" spans="2:11" ht="22.5">
      <c r="B2" s="43" t="s">
        <v>107</v>
      </c>
    </row>
    <row r="3" spans="2:11">
      <c r="B3" s="1"/>
    </row>
    <row r="4" spans="2:11" hidden="1">
      <c r="B4" s="1"/>
    </row>
    <row r="5" spans="2:11" hidden="1">
      <c r="B5" s="1"/>
    </row>
    <row r="6" spans="2:11">
      <c r="B6" s="1"/>
    </row>
    <row r="7" spans="2:11">
      <c r="B7" s="1"/>
      <c r="K7" s="19" t="s">
        <v>37</v>
      </c>
    </row>
    <row r="8" spans="2:11" ht="13.5" thickBot="1">
      <c r="K8" s="21">
        <v>1.5</v>
      </c>
    </row>
    <row r="9" spans="2:11" ht="13.9" customHeight="1" thickTop="1">
      <c r="B9" s="161" t="s">
        <v>26</v>
      </c>
      <c r="C9" s="163" t="s">
        <v>33</v>
      </c>
      <c r="D9" s="163"/>
      <c r="E9" s="163"/>
      <c r="F9" s="163"/>
      <c r="G9" s="163"/>
      <c r="H9" s="163"/>
      <c r="I9" s="164" t="s">
        <v>34</v>
      </c>
      <c r="J9" s="18"/>
    </row>
    <row r="10" spans="2:11" ht="13.5" thickBot="1">
      <c r="B10" s="166"/>
      <c r="C10" s="131" t="s">
        <v>27</v>
      </c>
      <c r="D10" s="131" t="s">
        <v>28</v>
      </c>
      <c r="E10" s="131" t="s">
        <v>29</v>
      </c>
      <c r="F10" s="131" t="s">
        <v>30</v>
      </c>
      <c r="G10" s="131" t="s">
        <v>31</v>
      </c>
      <c r="H10" s="131" t="s">
        <v>32</v>
      </c>
      <c r="I10" s="165"/>
      <c r="J10" s="18"/>
      <c r="K10" s="19" t="s">
        <v>38</v>
      </c>
    </row>
    <row r="11" spans="2:11" ht="13.5" thickTop="1">
      <c r="B11" s="125" t="s">
        <v>105</v>
      </c>
      <c r="C11" s="40">
        <v>11363</v>
      </c>
      <c r="D11" s="40">
        <v>9312</v>
      </c>
      <c r="E11" s="40">
        <v>9401</v>
      </c>
      <c r="F11" s="40">
        <v>13894</v>
      </c>
      <c r="G11" s="40">
        <v>8460</v>
      </c>
      <c r="H11" s="40">
        <v>13657</v>
      </c>
      <c r="I11" s="128">
        <f>AVERAGE(C11:H11)</f>
        <v>11014.5</v>
      </c>
      <c r="J11" s="18"/>
      <c r="K11" s="22">
        <v>0.8</v>
      </c>
    </row>
    <row r="12" spans="2:11">
      <c r="B12" s="126" t="s">
        <v>58</v>
      </c>
      <c r="C12" s="41">
        <v>11433</v>
      </c>
      <c r="D12" s="41">
        <v>11859</v>
      </c>
      <c r="E12" s="41">
        <v>12156</v>
      </c>
      <c r="F12" s="41">
        <v>12642</v>
      </c>
      <c r="G12" s="41">
        <v>11895</v>
      </c>
      <c r="H12" s="41">
        <v>10270</v>
      </c>
      <c r="I12" s="129">
        <f t="shared" ref="I12:I25" si="0">AVERAGE(C12:H12)</f>
        <v>11709.166666666666</v>
      </c>
      <c r="J12" s="18"/>
      <c r="K12" s="19"/>
    </row>
    <row r="13" spans="2:11">
      <c r="B13" s="126" t="s">
        <v>59</v>
      </c>
      <c r="C13" s="41">
        <v>13214</v>
      </c>
      <c r="D13" s="41">
        <v>8500</v>
      </c>
      <c r="E13" s="41">
        <v>5600</v>
      </c>
      <c r="F13" s="41">
        <v>6000</v>
      </c>
      <c r="G13" s="41">
        <v>5000</v>
      </c>
      <c r="H13" s="41">
        <v>7215</v>
      </c>
      <c r="I13" s="129">
        <f t="shared" si="0"/>
        <v>7588.166666666667</v>
      </c>
      <c r="J13" s="18"/>
      <c r="K13" s="19"/>
    </row>
    <row r="14" spans="2:11">
      <c r="B14" s="126" t="s">
        <v>60</v>
      </c>
      <c r="C14" s="41">
        <v>6477</v>
      </c>
      <c r="D14" s="41">
        <v>11939</v>
      </c>
      <c r="E14" s="41">
        <v>10021</v>
      </c>
      <c r="F14" s="41">
        <v>12078</v>
      </c>
      <c r="G14" s="41">
        <v>8438</v>
      </c>
      <c r="H14" s="41">
        <v>14132</v>
      </c>
      <c r="I14" s="129">
        <f t="shared" si="0"/>
        <v>10514.166666666666</v>
      </c>
      <c r="J14" s="18"/>
      <c r="K14" s="19"/>
    </row>
    <row r="15" spans="2:11">
      <c r="B15" s="126" t="s">
        <v>61</v>
      </c>
      <c r="C15" s="41">
        <v>8200</v>
      </c>
      <c r="D15" s="41">
        <v>6500</v>
      </c>
      <c r="E15" s="41">
        <v>7200</v>
      </c>
      <c r="F15" s="41">
        <v>5900</v>
      </c>
      <c r="G15" s="41">
        <v>6100</v>
      </c>
      <c r="H15" s="41">
        <v>6200</v>
      </c>
      <c r="I15" s="129">
        <f t="shared" si="0"/>
        <v>6683.333333333333</v>
      </c>
      <c r="J15" s="18"/>
      <c r="K15" s="19"/>
    </row>
    <row r="16" spans="2:11">
      <c r="B16" s="126" t="s">
        <v>62</v>
      </c>
      <c r="C16" s="41">
        <v>10849</v>
      </c>
      <c r="D16" s="41">
        <v>6792</v>
      </c>
      <c r="E16" s="41">
        <v>8607</v>
      </c>
      <c r="F16" s="41">
        <v>10463</v>
      </c>
      <c r="G16" s="41">
        <v>12016</v>
      </c>
      <c r="H16" s="41">
        <v>12927</v>
      </c>
      <c r="I16" s="129">
        <f t="shared" si="0"/>
        <v>10275.666666666666</v>
      </c>
      <c r="J16" s="18"/>
      <c r="K16" s="19"/>
    </row>
    <row r="17" spans="2:10">
      <c r="B17" s="126" t="s">
        <v>63</v>
      </c>
      <c r="C17" s="41">
        <v>6881</v>
      </c>
      <c r="D17" s="41">
        <v>9133</v>
      </c>
      <c r="E17" s="41">
        <v>14391</v>
      </c>
      <c r="F17" s="41">
        <v>10300</v>
      </c>
      <c r="G17" s="41">
        <v>7465</v>
      </c>
      <c r="H17" s="41">
        <v>14028</v>
      </c>
      <c r="I17" s="129">
        <f t="shared" si="0"/>
        <v>10366.333333333334</v>
      </c>
      <c r="J17" s="18"/>
    </row>
    <row r="18" spans="2:10">
      <c r="B18" s="126" t="s">
        <v>64</v>
      </c>
      <c r="C18" s="41">
        <v>14850</v>
      </c>
      <c r="D18" s="41">
        <v>14230</v>
      </c>
      <c r="E18" s="41">
        <v>14800</v>
      </c>
      <c r="F18" s="41">
        <v>15000</v>
      </c>
      <c r="G18" s="41">
        <v>15000</v>
      </c>
      <c r="H18" s="41">
        <v>14900</v>
      </c>
      <c r="I18" s="129">
        <f t="shared" si="0"/>
        <v>14796.666666666666</v>
      </c>
      <c r="J18" s="18"/>
    </row>
    <row r="19" spans="2:10">
      <c r="B19" s="126" t="s">
        <v>65</v>
      </c>
      <c r="C19" s="41">
        <v>6112</v>
      </c>
      <c r="D19" s="41">
        <v>7072</v>
      </c>
      <c r="E19" s="41">
        <v>7045</v>
      </c>
      <c r="F19" s="41">
        <v>14535</v>
      </c>
      <c r="G19" s="41">
        <v>6467</v>
      </c>
      <c r="H19" s="41">
        <v>5771</v>
      </c>
      <c r="I19" s="129">
        <f t="shared" si="0"/>
        <v>7833.666666666667</v>
      </c>
      <c r="J19" s="18"/>
    </row>
    <row r="20" spans="2:10">
      <c r="B20" s="126" t="s">
        <v>66</v>
      </c>
      <c r="C20" s="41">
        <v>8698</v>
      </c>
      <c r="D20" s="41">
        <v>12736</v>
      </c>
      <c r="E20" s="41">
        <v>8678</v>
      </c>
      <c r="F20" s="41">
        <v>6843</v>
      </c>
      <c r="G20" s="41">
        <v>10738</v>
      </c>
      <c r="H20" s="41">
        <v>10823</v>
      </c>
      <c r="I20" s="129">
        <f t="shared" si="0"/>
        <v>9752.6666666666661</v>
      </c>
      <c r="J20" s="18"/>
    </row>
    <row r="21" spans="2:10">
      <c r="B21" s="126" t="s">
        <v>67</v>
      </c>
      <c r="C21" s="41">
        <v>6800</v>
      </c>
      <c r="D21" s="41">
        <v>7900</v>
      </c>
      <c r="E21" s="41">
        <v>5927</v>
      </c>
      <c r="F21" s="41">
        <v>9268</v>
      </c>
      <c r="G21" s="41">
        <v>6500</v>
      </c>
      <c r="H21" s="41">
        <v>7991</v>
      </c>
      <c r="I21" s="129">
        <f t="shared" si="0"/>
        <v>7397.666666666667</v>
      </c>
      <c r="J21" s="18"/>
    </row>
    <row r="22" spans="2:10">
      <c r="B22" s="126" t="s">
        <v>68</v>
      </c>
      <c r="C22" s="41">
        <v>10000</v>
      </c>
      <c r="D22" s="41">
        <v>9400</v>
      </c>
      <c r="E22" s="41">
        <v>5200</v>
      </c>
      <c r="F22" s="41">
        <v>5100</v>
      </c>
      <c r="G22" s="41">
        <v>5000</v>
      </c>
      <c r="H22" s="41">
        <v>5000</v>
      </c>
      <c r="I22" s="129">
        <f t="shared" si="0"/>
        <v>6616.666666666667</v>
      </c>
      <c r="J22" s="18"/>
    </row>
    <row r="23" spans="2:10">
      <c r="B23" s="126" t="s">
        <v>69</v>
      </c>
      <c r="C23" s="41">
        <v>8770</v>
      </c>
      <c r="D23" s="41">
        <v>8184</v>
      </c>
      <c r="E23" s="41">
        <v>5800</v>
      </c>
      <c r="F23" s="41">
        <v>9966</v>
      </c>
      <c r="G23" s="41">
        <v>6200</v>
      </c>
      <c r="H23" s="41">
        <v>6500</v>
      </c>
      <c r="I23" s="129">
        <f t="shared" si="0"/>
        <v>7570</v>
      </c>
      <c r="J23" s="18"/>
    </row>
    <row r="24" spans="2:10">
      <c r="B24" s="126" t="s">
        <v>70</v>
      </c>
      <c r="C24" s="41">
        <v>6950</v>
      </c>
      <c r="D24" s="41">
        <v>7255</v>
      </c>
      <c r="E24" s="41">
        <v>7104</v>
      </c>
      <c r="F24" s="41">
        <v>11409</v>
      </c>
      <c r="G24" s="41">
        <v>11007</v>
      </c>
      <c r="H24" s="41">
        <v>5490</v>
      </c>
      <c r="I24" s="129">
        <f t="shared" si="0"/>
        <v>8202.5</v>
      </c>
      <c r="J24" s="18"/>
    </row>
    <row r="25" spans="2:10" ht="13.5" thickBot="1">
      <c r="B25" s="127" t="s">
        <v>71</v>
      </c>
      <c r="C25" s="42">
        <v>6216</v>
      </c>
      <c r="D25" s="42">
        <v>12263</v>
      </c>
      <c r="E25" s="42">
        <v>10298</v>
      </c>
      <c r="F25" s="42">
        <v>12049</v>
      </c>
      <c r="G25" s="42">
        <v>5811</v>
      </c>
      <c r="H25" s="42">
        <v>12914</v>
      </c>
      <c r="I25" s="130">
        <f t="shared" si="0"/>
        <v>9925.1666666666661</v>
      </c>
      <c r="J25" s="18"/>
    </row>
    <row r="26" spans="2:10" ht="13.5" thickTop="1"/>
  </sheetData>
  <mergeCells count="3">
    <mergeCell ref="B9:B10"/>
    <mergeCell ref="C9:H9"/>
    <mergeCell ref="I9:I10"/>
  </mergeCells>
  <phoneticPr fontId="0" type="noConversion"/>
  <conditionalFormatting sqref="B11:B25">
    <cfRule type="expression" dxfId="7" priority="1" stopIfTrue="1">
      <formula>I11&lt;=DOLNÝ*AVERAGE($I$11:$I$25)</formula>
    </cfRule>
    <cfRule type="expression" dxfId="6" priority="2" stopIfTrue="1">
      <formula>I11&gt;=HORNÝ*AVERAGE($I$11:$I$25)</formula>
    </cfRule>
  </conditionalFormatting>
  <conditionalFormatting sqref="I11:I25">
    <cfRule type="expression" dxfId="5" priority="3" stopIfTrue="1">
      <formula>I11&lt;=DOLNÝ*AVERAGE($I$11:$I$25)</formula>
    </cfRule>
    <cfRule type="expression" dxfId="4" priority="4" stopIfTrue="1">
      <formula>I11&gt;=HORNÝ*AVERAGE($I$11:$I$25)</formula>
    </cfRule>
  </conditionalFormatting>
  <pageMargins left="0.75" right="0.75" top="1" bottom="1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Obsah</vt:lpstr>
      <vt:lpstr>Pokusy</vt:lpstr>
      <vt:lpstr>Cvičenie 1</vt:lpstr>
      <vt:lpstr>Cvičenie 2</vt:lpstr>
      <vt:lpstr>Riešenie cv</vt:lpstr>
      <vt:lpstr>Úloha 1</vt:lpstr>
      <vt:lpstr>Riešenie 1</vt:lpstr>
      <vt:lpstr>Úloha 2</vt:lpstr>
      <vt:lpstr>Riešenie 2</vt:lpstr>
      <vt:lpstr>Úloha 3</vt:lpstr>
      <vt:lpstr>Riešenie 3</vt:lpstr>
      <vt:lpstr>Úloha 4</vt:lpstr>
      <vt:lpstr>Riešenie 4</vt:lpstr>
      <vt:lpstr>DOLNÝ</vt:lpstr>
      <vt:lpstr>HORNÝ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Zuzka</cp:lastModifiedBy>
  <dcterms:created xsi:type="dcterms:W3CDTF">2000-07-16T11:58:33Z</dcterms:created>
  <dcterms:modified xsi:type="dcterms:W3CDTF">2015-10-12T12:09:39Z</dcterms:modified>
</cp:coreProperties>
</file>